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C:\Users\user1\Desktop\市長盃\112市長盃成績\"/>
    </mc:Choice>
  </mc:AlternateContent>
  <bookViews>
    <workbookView minimized="1" xWindow="-110" yWindow="-110" windowWidth="23260" windowHeight="12580" tabRatio="830" firstSheet="1" activeTab="9"/>
  </bookViews>
  <sheets>
    <sheet name="新公開男" sheetId="67" state="hidden" r:id="rId1"/>
    <sheet name="國男新" sheetId="93" r:id="rId2"/>
    <sheet name="國女新" sheetId="94" r:id="rId3"/>
    <sheet name="國男" sheetId="4" r:id="rId4"/>
    <sheet name="國女" sheetId="89" r:id="rId5"/>
    <sheet name="國男團排名" sheetId="56" r:id="rId6"/>
    <sheet name="國男團抗8" sheetId="88" r:id="rId7"/>
    <sheet name="新公開女" sheetId="68" state="hidden" r:id="rId8"/>
    <sheet name="國女團排名" sheetId="91" r:id="rId9"/>
    <sheet name="國女團抗8 " sheetId="92" r:id="rId10"/>
    <sheet name="國中混 " sheetId="75" r:id="rId11"/>
    <sheet name="國男個人對抗" sheetId="84" r:id="rId12"/>
    <sheet name="國女個人對抗" sheetId="90" r:id="rId13"/>
    <sheet name="市內" sheetId="25" r:id="rId14"/>
    <sheet name="市外" sheetId="95" r:id="rId15"/>
    <sheet name="獎狀團" sheetId="26" r:id="rId16"/>
    <sheet name="公男個人對抗all" sheetId="87" r:id="rId17"/>
  </sheets>
  <externalReferences>
    <externalReference r:id="rId18"/>
  </externalReferences>
  <definedNames>
    <definedName name="_xlnm._FilterDatabase" localSheetId="4" hidden="1">國女!$A$3:$J$96</definedName>
    <definedName name="_xlnm._FilterDatabase" localSheetId="2" hidden="1">國女新!$A$3:$J$37</definedName>
    <definedName name="_xlnm._FilterDatabase" localSheetId="8" hidden="1">國女團排名!$M$3:$M$15</definedName>
    <definedName name="_xlnm._FilterDatabase" localSheetId="10" hidden="1">'國中混 '!$A$3:$M$5</definedName>
    <definedName name="_xlnm._FilterDatabase" localSheetId="3" hidden="1">國男!$A$3:$J$37</definedName>
    <definedName name="_xlnm._FilterDatabase" localSheetId="11" hidden="1">國男個人對抗!$A$2:$M$19</definedName>
    <definedName name="_xlnm._FilterDatabase" localSheetId="1" hidden="1">國男新!$A$3:$J$38</definedName>
    <definedName name="_xlnm._FilterDatabase" localSheetId="6" hidden="1">國男團抗8!$A$1:$A$17</definedName>
    <definedName name="_xlnm._FilterDatabase" localSheetId="5" hidden="1">國男團排名!$M$3:$M$18</definedName>
    <definedName name="_xlnm._FilterDatabase" localSheetId="7" hidden="1">新公開女!$A$6:$CL$19</definedName>
    <definedName name="_xlnm._FilterDatabase" localSheetId="0" hidden="1">新公開男!$A$6:$CL$19</definedName>
    <definedName name="_xlnm.Print_Area" localSheetId="16">公男個人對抗all!$F$1:$AX$38</definedName>
    <definedName name="_xlnm.Print_Area" localSheetId="13">市內!$A$1:$M$35</definedName>
    <definedName name="_xlnm.Print_Area" localSheetId="4">國女!$A$1:$J$18</definedName>
    <definedName name="_xlnm.Print_Area" localSheetId="12">國女個人對抗!$E$1:$Y$41</definedName>
    <definedName name="_xlnm.Print_Area" localSheetId="2">國女新!$A$1:$J$11</definedName>
    <definedName name="_xlnm.Print_Area" localSheetId="9">'國女團抗8 '!$F$1:$AH$32</definedName>
    <definedName name="_xlnm.Print_Area" localSheetId="8">國女團排名!$B$1:$M$15</definedName>
    <definedName name="_xlnm.Print_Area" localSheetId="10">'國中混 '!$A$1:$O$9</definedName>
    <definedName name="_xlnm.Print_Area" localSheetId="3">國男!$A$1:$J$11</definedName>
    <definedName name="_xlnm.Print_Area" localSheetId="11">國男個人對抗!$E$1:$Y$41</definedName>
    <definedName name="_xlnm.Print_Area" localSheetId="1">國男新!$A$1:$J$13</definedName>
    <definedName name="_xlnm.Print_Area" localSheetId="6">國男團抗8!$F$1:$AH$32</definedName>
    <definedName name="_xlnm.Print_Area" localSheetId="5">國男團排名!$B$1:$M$14</definedName>
    <definedName name="_xlnm.Print_Area" localSheetId="7">新公開女!$B$1:$CM$42</definedName>
    <definedName name="_xlnm.Print_Area" localSheetId="0">新公開男!$B$1:$CM$80</definedName>
    <definedName name="_xlnm.Print_Titles" localSheetId="4">國女!$1:$3</definedName>
    <definedName name="_xlnm.Print_Titles" localSheetId="2">國女新!$1:$3</definedName>
    <definedName name="_xlnm.Print_Titles" localSheetId="8">國女團排名!$1:$3</definedName>
    <definedName name="_xlnm.Print_Titles" localSheetId="10">'國中混 '!$1:$3</definedName>
    <definedName name="_xlnm.Print_Titles" localSheetId="3">國男!$1:$3</definedName>
    <definedName name="_xlnm.Print_Titles" localSheetId="1">國男新!$1:$3</definedName>
    <definedName name="_xlnm.Print_Titles" localSheetId="5">國男團排名!$1:$3</definedName>
    <definedName name="_xlnm.Print_Titles" localSheetId="7">新公開女!$1:$6</definedName>
    <definedName name="_xlnm.Print_Titles" localSheetId="0">新公開男!$1:$6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2" i="90" l="1"/>
  <c r="O32" i="90"/>
  <c r="E5" i="75"/>
  <c r="G9" i="89"/>
  <c r="G10" i="89"/>
  <c r="G5" i="4"/>
  <c r="G11" i="89" l="1"/>
  <c r="G5" i="93" l="1"/>
  <c r="G8" i="94"/>
  <c r="G4" i="94"/>
  <c r="G7" i="94"/>
  <c r="G10" i="94"/>
  <c r="G5" i="94"/>
  <c r="G11" i="94"/>
  <c r="G6" i="94"/>
  <c r="G9" i="94"/>
  <c r="H11" i="94" l="1"/>
  <c r="H10" i="94"/>
  <c r="H5" i="94"/>
  <c r="H8" i="94"/>
  <c r="H7" i="94"/>
  <c r="H4" i="94"/>
  <c r="H6" i="94"/>
  <c r="H9" i="94"/>
  <c r="G23" i="88"/>
  <c r="B4" i="56"/>
  <c r="B6" i="56"/>
  <c r="B5" i="56"/>
  <c r="G10" i="93" l="1"/>
  <c r="G6" i="93"/>
  <c r="G11" i="93"/>
  <c r="G9" i="93"/>
  <c r="G8" i="93"/>
  <c r="G12" i="93"/>
  <c r="G13" i="93"/>
  <c r="G4" i="93"/>
  <c r="G7" i="93"/>
  <c r="H9" i="93" l="1"/>
  <c r="H11" i="93"/>
  <c r="H13" i="93"/>
  <c r="H8" i="93"/>
  <c r="H6" i="93"/>
  <c r="H4" i="93"/>
  <c r="H5" i="93"/>
  <c r="H12" i="93"/>
  <c r="H7" i="93"/>
  <c r="H10" i="93"/>
  <c r="M17" i="87" l="1"/>
  <c r="I4" i="87"/>
  <c r="I5" i="84"/>
  <c r="I9" i="88" l="1"/>
  <c r="I10" i="88"/>
  <c r="I11" i="88"/>
  <c r="AE9" i="88"/>
  <c r="AE10" i="88"/>
  <c r="AE11" i="88"/>
  <c r="AE8" i="88"/>
  <c r="G31" i="84" l="1"/>
  <c r="H33" i="84"/>
  <c r="H31" i="84"/>
  <c r="I31" i="84"/>
  <c r="G29" i="84"/>
  <c r="H29" i="84"/>
  <c r="I29" i="84"/>
  <c r="G27" i="84"/>
  <c r="H27" i="84"/>
  <c r="I27" i="84"/>
  <c r="G25" i="84"/>
  <c r="H25" i="84"/>
  <c r="I25" i="84"/>
  <c r="G15" i="84"/>
  <c r="H15" i="84"/>
  <c r="I15" i="84"/>
  <c r="G13" i="84"/>
  <c r="H13" i="84"/>
  <c r="I13" i="84"/>
  <c r="G11" i="84"/>
  <c r="H11" i="84"/>
  <c r="I11" i="84"/>
  <c r="G9" i="84"/>
  <c r="H9" i="84"/>
  <c r="I9" i="84"/>
  <c r="I31" i="90"/>
  <c r="H31" i="90"/>
  <c r="G31" i="90"/>
  <c r="G29" i="90"/>
  <c r="H29" i="90"/>
  <c r="I29" i="90"/>
  <c r="G27" i="90"/>
  <c r="H27" i="90"/>
  <c r="I27" i="90"/>
  <c r="G25" i="90"/>
  <c r="H25" i="90"/>
  <c r="I25" i="90"/>
  <c r="I23" i="90"/>
  <c r="G15" i="90"/>
  <c r="H15" i="90"/>
  <c r="I15" i="90"/>
  <c r="G13" i="90"/>
  <c r="H13" i="90"/>
  <c r="I13" i="90"/>
  <c r="G11" i="90"/>
  <c r="H11" i="90"/>
  <c r="I11" i="90"/>
  <c r="G9" i="90"/>
  <c r="H9" i="90"/>
  <c r="I9" i="90"/>
  <c r="I26" i="92" l="1"/>
  <c r="M24" i="92" s="1"/>
  <c r="AE24" i="92"/>
  <c r="AA22" i="92" s="1"/>
  <c r="AG23" i="92"/>
  <c r="H23" i="92"/>
  <c r="L21" i="92" s="1"/>
  <c r="AN17" i="92"/>
  <c r="AM17" i="92"/>
  <c r="AL17" i="92"/>
  <c r="AN16" i="92"/>
  <c r="AM16" i="92"/>
  <c r="AL16" i="92"/>
  <c r="I25" i="92"/>
  <c r="M23" i="92" s="1"/>
  <c r="AN15" i="92"/>
  <c r="AM15" i="92"/>
  <c r="AL15" i="92"/>
  <c r="I24" i="92"/>
  <c r="M22" i="92" s="1"/>
  <c r="AN14" i="92"/>
  <c r="AM14" i="92"/>
  <c r="AL14" i="92"/>
  <c r="I23" i="92"/>
  <c r="M21" i="92" s="1"/>
  <c r="G23" i="92"/>
  <c r="AN13" i="92"/>
  <c r="AM13" i="92"/>
  <c r="AL13" i="92"/>
  <c r="AE26" i="92"/>
  <c r="AA24" i="92" s="1"/>
  <c r="AN12" i="92"/>
  <c r="AM12" i="92"/>
  <c r="AL12" i="92"/>
  <c r="AE25" i="92"/>
  <c r="AA23" i="92" s="1"/>
  <c r="AN11" i="92"/>
  <c r="AM11" i="92"/>
  <c r="AL11" i="92"/>
  <c r="AN10" i="92"/>
  <c r="AM10" i="92"/>
  <c r="AL10" i="92"/>
  <c r="I10" i="92"/>
  <c r="M12" i="92" s="1"/>
  <c r="AE23" i="92"/>
  <c r="AA21" i="92" s="1"/>
  <c r="AF23" i="92"/>
  <c r="AB21" i="92" s="1"/>
  <c r="AN9" i="92"/>
  <c r="AM9" i="92"/>
  <c r="AL9" i="92"/>
  <c r="AE11" i="92"/>
  <c r="AA13" i="92" s="1"/>
  <c r="AN8" i="92"/>
  <c r="AM8" i="92"/>
  <c r="AL8" i="92"/>
  <c r="AE8" i="92"/>
  <c r="AA10" i="92" s="1"/>
  <c r="I8" i="92"/>
  <c r="M10" i="92" s="1"/>
  <c r="AE10" i="92"/>
  <c r="AA12" i="92" s="1"/>
  <c r="AN7" i="92"/>
  <c r="AM7" i="92"/>
  <c r="AL7" i="92"/>
  <c r="AE9" i="92"/>
  <c r="AA11" i="92" s="1"/>
  <c r="AN6" i="92"/>
  <c r="AM6" i="92"/>
  <c r="AL6" i="92"/>
  <c r="AG8" i="92"/>
  <c r="AF8" i="92"/>
  <c r="AB10" i="92" s="1"/>
  <c r="AN5" i="92"/>
  <c r="AM5" i="92"/>
  <c r="AL5" i="92"/>
  <c r="AA5" i="92"/>
  <c r="V5" i="92"/>
  <c r="Q5" i="92"/>
  <c r="I11" i="92"/>
  <c r="M13" i="92" s="1"/>
  <c r="AN4" i="92"/>
  <c r="AM4" i="92"/>
  <c r="AL4" i="92"/>
  <c r="AL3" i="92"/>
  <c r="I9" i="92"/>
  <c r="M11" i="92" s="1"/>
  <c r="AL2" i="92"/>
  <c r="G8" i="92"/>
  <c r="H8" i="92"/>
  <c r="L10" i="92" s="1"/>
  <c r="AL1" i="92"/>
  <c r="I35" i="90"/>
  <c r="H35" i="90"/>
  <c r="G35" i="90"/>
  <c r="I33" i="90"/>
  <c r="H33" i="90"/>
  <c r="G33" i="90"/>
  <c r="O55" i="90"/>
  <c r="P51" i="90"/>
  <c r="O51" i="90"/>
  <c r="H23" i="90"/>
  <c r="G23" i="90"/>
  <c r="I21" i="90"/>
  <c r="P24" i="90" s="1"/>
  <c r="H21" i="90"/>
  <c r="O24" i="90" s="1"/>
  <c r="G21" i="90"/>
  <c r="I19" i="90"/>
  <c r="T45" i="90" s="1"/>
  <c r="H19" i="90"/>
  <c r="S45" i="90" s="1"/>
  <c r="G19" i="90"/>
  <c r="I17" i="90"/>
  <c r="H17" i="90"/>
  <c r="G17" i="90"/>
  <c r="I7" i="90"/>
  <c r="H7" i="90"/>
  <c r="G7" i="90"/>
  <c r="I5" i="90"/>
  <c r="H5" i="90"/>
  <c r="G5" i="90"/>
  <c r="P55" i="90" l="1"/>
  <c r="T53" i="90" s="1"/>
  <c r="X49" i="90" s="1"/>
  <c r="O8" i="90"/>
  <c r="S53" i="90"/>
  <c r="W49" i="90" s="1"/>
  <c r="P8" i="90"/>
  <c r="P16" i="90"/>
  <c r="O16" i="90"/>
  <c r="Q16" i="92"/>
  <c r="W15" i="92"/>
  <c r="Q21" i="92"/>
  <c r="Q23" i="92"/>
  <c r="Q15" i="92"/>
  <c r="W21" i="92"/>
  <c r="Q20" i="92"/>
  <c r="W23" i="92"/>
  <c r="Q17" i="92"/>
  <c r="W18" i="92"/>
  <c r="X20" i="92"/>
  <c r="W20" i="92"/>
  <c r="Q22" i="92"/>
  <c r="P20" i="92"/>
  <c r="P15" i="92"/>
  <c r="Q18" i="92"/>
  <c r="W22" i="92"/>
  <c r="X15" i="92"/>
  <c r="W17" i="92"/>
  <c r="W16" i="92"/>
  <c r="G6" i="89"/>
  <c r="G5" i="89"/>
  <c r="G17" i="89"/>
  <c r="G7" i="89"/>
  <c r="G15" i="89"/>
  <c r="G12" i="89"/>
  <c r="G13" i="89"/>
  <c r="G16" i="89"/>
  <c r="G8" i="89"/>
  <c r="G18" i="89"/>
  <c r="G14" i="89"/>
  <c r="G4" i="89"/>
  <c r="H18" i="89" l="1"/>
  <c r="H17" i="89"/>
  <c r="H8" i="89"/>
  <c r="H6" i="89"/>
  <c r="H12" i="89"/>
  <c r="H5" i="89"/>
  <c r="H16" i="89"/>
  <c r="H13" i="89"/>
  <c r="H10" i="89"/>
  <c r="H15" i="89"/>
  <c r="H4" i="89"/>
  <c r="H11" i="89"/>
  <c r="H9" i="89"/>
  <c r="H14" i="89"/>
  <c r="H7" i="89"/>
  <c r="W6" i="90"/>
  <c r="S12" i="90"/>
  <c r="W4" i="90" s="1"/>
  <c r="X6" i="90"/>
  <c r="T12" i="90"/>
  <c r="X4" i="90" s="1"/>
  <c r="T6" i="92"/>
  <c r="Y8" i="92"/>
  <c r="T7" i="92"/>
  <c r="T5" i="92"/>
  <c r="O5" i="92"/>
  <c r="N5" i="92"/>
  <c r="O8" i="92"/>
  <c r="S5" i="92"/>
  <c r="O7" i="92"/>
  <c r="O6" i="92"/>
  <c r="L12" i="91" l="1"/>
  <c r="L8" i="91"/>
  <c r="L4" i="91"/>
  <c r="M4" i="91" s="1"/>
  <c r="AE26" i="88"/>
  <c r="AA24" i="88" s="1"/>
  <c r="AG18" i="88"/>
  <c r="I26" i="88"/>
  <c r="M24" i="88" s="1"/>
  <c r="I25" i="88"/>
  <c r="M23" i="88" s="1"/>
  <c r="I24" i="88"/>
  <c r="M22" i="88" s="1"/>
  <c r="I23" i="88"/>
  <c r="M21" i="88" s="1"/>
  <c r="H23" i="88"/>
  <c r="L21" i="88" s="1"/>
  <c r="AG13" i="88"/>
  <c r="AE25" i="88"/>
  <c r="AA23" i="88" s="1"/>
  <c r="AA13" i="88"/>
  <c r="AE24" i="88"/>
  <c r="AA22" i="88" s="1"/>
  <c r="AE23" i="88"/>
  <c r="AA21" i="88" s="1"/>
  <c r="AG23" i="88"/>
  <c r="AF23" i="88"/>
  <c r="AB21" i="88" s="1"/>
  <c r="M11" i="88"/>
  <c r="AG8" i="88"/>
  <c r="AA12" i="88"/>
  <c r="AA11" i="88"/>
  <c r="AA10" i="88"/>
  <c r="AF8" i="88"/>
  <c r="AB10" i="88" s="1"/>
  <c r="AA5" i="88"/>
  <c r="V5" i="88"/>
  <c r="Q5" i="88"/>
  <c r="M13" i="88"/>
  <c r="M12" i="88"/>
  <c r="I8" i="88"/>
  <c r="M10" i="88" s="1"/>
  <c r="G8" i="88"/>
  <c r="H8" i="88"/>
  <c r="L10" i="88" s="1"/>
  <c r="F1" i="87"/>
  <c r="AW34" i="87"/>
  <c r="H34" i="87"/>
  <c r="L33" i="87" s="1"/>
  <c r="AW32" i="87"/>
  <c r="H32" i="87"/>
  <c r="AU32" i="87"/>
  <c r="AV32" i="87"/>
  <c r="G32" i="87"/>
  <c r="I32" i="87"/>
  <c r="G22" i="87"/>
  <c r="AW28" i="87"/>
  <c r="H28" i="87"/>
  <c r="L29" i="87" s="1"/>
  <c r="AV22" i="87"/>
  <c r="AU26" i="87"/>
  <c r="G14" i="87"/>
  <c r="A25" i="87"/>
  <c r="AU24" i="87"/>
  <c r="AU14" i="87"/>
  <c r="A24" i="87"/>
  <c r="AW24" i="87"/>
  <c r="AV24" i="87"/>
  <c r="A23" i="87"/>
  <c r="AW22" i="87"/>
  <c r="AU22" i="87"/>
  <c r="I22" i="87"/>
  <c r="H22" i="87"/>
  <c r="G24" i="87"/>
  <c r="I24" i="87"/>
  <c r="H24" i="87"/>
  <c r="A22" i="87"/>
  <c r="G30" i="87"/>
  <c r="I30" i="87"/>
  <c r="H30" i="87"/>
  <c r="A21" i="87"/>
  <c r="AW30" i="87"/>
  <c r="AU30" i="87"/>
  <c r="AV30" i="87"/>
  <c r="A20" i="87"/>
  <c r="A19" i="87"/>
  <c r="I8" i="87"/>
  <c r="A18" i="87"/>
  <c r="A17" i="87"/>
  <c r="AW16" i="87"/>
  <c r="AV16" i="87"/>
  <c r="AU16" i="87"/>
  <c r="I16" i="87"/>
  <c r="H16" i="87"/>
  <c r="G16" i="87"/>
  <c r="A16" i="87"/>
  <c r="AU28" i="87"/>
  <c r="AQ29" i="87" s="1"/>
  <c r="AV28" i="87"/>
  <c r="AR29" i="87" s="1"/>
  <c r="A15" i="87"/>
  <c r="AW14" i="87"/>
  <c r="AV14" i="87"/>
  <c r="I14" i="87"/>
  <c r="H14" i="87"/>
  <c r="G28" i="87"/>
  <c r="I28" i="87"/>
  <c r="M29" i="87" s="1"/>
  <c r="A14" i="87"/>
  <c r="G26" i="87"/>
  <c r="I26" i="87"/>
  <c r="M25" i="87" s="1"/>
  <c r="Q23" i="87" s="1"/>
  <c r="H26" i="87"/>
  <c r="L25" i="87" s="1"/>
  <c r="P23" i="87" s="1"/>
  <c r="A13" i="87"/>
  <c r="AW12" i="87"/>
  <c r="AV12" i="87"/>
  <c r="AR13" i="87" s="1"/>
  <c r="AN15" i="87" s="1"/>
  <c r="H12" i="87"/>
  <c r="G12" i="87"/>
  <c r="AW26" i="87"/>
  <c r="AV26" i="87"/>
  <c r="A12" i="87"/>
  <c r="AU12" i="87"/>
  <c r="AQ13" i="87" s="1"/>
  <c r="AM15" i="87" s="1"/>
  <c r="A11" i="87"/>
  <c r="AW10" i="87"/>
  <c r="AV10" i="87"/>
  <c r="AU10" i="87"/>
  <c r="I10" i="87"/>
  <c r="H10" i="87"/>
  <c r="G10" i="87"/>
  <c r="I12" i="87"/>
  <c r="A10" i="87"/>
  <c r="G18" i="87"/>
  <c r="I18" i="87"/>
  <c r="H18" i="87"/>
  <c r="L17" i="87" s="1"/>
  <c r="A9" i="87"/>
  <c r="AW8" i="87"/>
  <c r="AV8" i="87"/>
  <c r="AU8" i="87"/>
  <c r="AE8" i="87"/>
  <c r="H8" i="87"/>
  <c r="G8" i="87"/>
  <c r="AW18" i="87"/>
  <c r="AU18" i="87"/>
  <c r="AQ17" i="87" s="1"/>
  <c r="AV18" i="87"/>
  <c r="A8" i="87"/>
  <c r="AE7" i="87"/>
  <c r="AW20" i="87"/>
  <c r="AU20" i="87"/>
  <c r="AQ21" i="87" s="1"/>
  <c r="AM23" i="87" s="1"/>
  <c r="AV20" i="87"/>
  <c r="AR21" i="87" s="1"/>
  <c r="AN23" i="87" s="1"/>
  <c r="A7" i="87"/>
  <c r="AW6" i="87"/>
  <c r="AV6" i="87"/>
  <c r="AU6" i="87"/>
  <c r="AE6" i="87"/>
  <c r="I6" i="87"/>
  <c r="H6" i="87"/>
  <c r="G6" i="87"/>
  <c r="G20" i="87"/>
  <c r="I20" i="87"/>
  <c r="M21" i="87" s="1"/>
  <c r="H20" i="87"/>
  <c r="L21" i="87" s="1"/>
  <c r="A6" i="87"/>
  <c r="AE5" i="87"/>
  <c r="G34" i="87"/>
  <c r="I34" i="87"/>
  <c r="M33" i="87" s="1"/>
  <c r="A5" i="87"/>
  <c r="AV4" i="87"/>
  <c r="AR5" i="87" s="1"/>
  <c r="AN7" i="87" s="1"/>
  <c r="G4" i="87"/>
  <c r="AU34" i="87"/>
  <c r="AQ33" i="87" s="1"/>
  <c r="AV34" i="87"/>
  <c r="AR33" i="87" s="1"/>
  <c r="A4" i="87"/>
  <c r="AW4" i="87"/>
  <c r="AU4" i="87"/>
  <c r="AQ5" i="87" s="1"/>
  <c r="AM7" i="87" s="1"/>
  <c r="A3" i="87"/>
  <c r="M5" i="87"/>
  <c r="Q7" i="87" s="1"/>
  <c r="H4" i="87"/>
  <c r="L5" i="87" s="1"/>
  <c r="P7" i="87" s="1"/>
  <c r="A2" i="87"/>
  <c r="P31" i="87" l="1"/>
  <c r="M9" i="87"/>
  <c r="AR9" i="87"/>
  <c r="L9" i="87"/>
  <c r="AR17" i="87"/>
  <c r="K12" i="91"/>
  <c r="K5" i="91"/>
  <c r="AQ9" i="87"/>
  <c r="L13" i="87"/>
  <c r="P15" i="87" s="1"/>
  <c r="AR25" i="87"/>
  <c r="M13" i="87"/>
  <c r="Q15" i="87" s="1"/>
  <c r="AN31" i="87"/>
  <c r="AQ25" i="87"/>
  <c r="Q31" i="87"/>
  <c r="U27" i="87" s="1"/>
  <c r="AM31" i="87"/>
  <c r="W18" i="88"/>
  <c r="Q18" i="88"/>
  <c r="W20" i="88"/>
  <c r="X15" i="88"/>
  <c r="W17" i="88"/>
  <c r="Q15" i="88"/>
  <c r="Q16" i="88"/>
  <c r="P20" i="88"/>
  <c r="P15" i="88"/>
  <c r="Q20" i="88"/>
  <c r="Q21" i="88"/>
  <c r="Q22" i="88"/>
  <c r="W21" i="88"/>
  <c r="W23" i="88"/>
  <c r="W16" i="88"/>
  <c r="Q23" i="88"/>
  <c r="Q17" i="88"/>
  <c r="X20" i="88"/>
  <c r="W22" i="88"/>
  <c r="W15" i="88"/>
  <c r="AI27" i="87"/>
  <c r="T11" i="87"/>
  <c r="T27" i="87"/>
  <c r="AJ11" i="87"/>
  <c r="AJ27" i="87"/>
  <c r="U11" i="87"/>
  <c r="AI11" i="87"/>
  <c r="K15" i="91" l="1"/>
  <c r="K13" i="91"/>
  <c r="K8" i="91"/>
  <c r="K10" i="91"/>
  <c r="K14" i="91"/>
  <c r="K9" i="91"/>
  <c r="K11" i="91"/>
  <c r="K7" i="91"/>
  <c r="K6" i="91"/>
  <c r="K4" i="91"/>
  <c r="Y8" i="88"/>
  <c r="Y5" i="88"/>
  <c r="Y7" i="88"/>
  <c r="O5" i="88"/>
  <c r="T5" i="88"/>
  <c r="X5" i="88"/>
  <c r="O7" i="88"/>
  <c r="T6" i="88"/>
  <c r="Y6" i="88"/>
  <c r="O6" i="88"/>
  <c r="T7" i="88"/>
  <c r="S5" i="88"/>
  <c r="N5" i="88"/>
  <c r="AF19" i="87"/>
  <c r="Y19" i="87"/>
  <c r="X23" i="87"/>
  <c r="X19" i="87"/>
  <c r="AE23" i="87"/>
  <c r="AE19" i="87"/>
  <c r="Y23" i="87"/>
  <c r="AF23" i="87"/>
  <c r="Z7" i="87" l="1"/>
  <c r="AC6" i="87"/>
  <c r="Z6" i="87"/>
  <c r="AC7" i="87"/>
  <c r="AC5" i="87"/>
  <c r="AC8" i="87"/>
  <c r="Z8" i="87"/>
  <c r="Z5" i="87"/>
  <c r="I35" i="84" l="1"/>
  <c r="L34" i="84" s="1"/>
  <c r="H35" i="84"/>
  <c r="K34" i="84" s="1"/>
  <c r="G35" i="84"/>
  <c r="I33" i="84"/>
  <c r="G33" i="84"/>
  <c r="L26" i="84"/>
  <c r="P51" i="84" s="1"/>
  <c r="K26" i="84"/>
  <c r="I23" i="84"/>
  <c r="H23" i="84"/>
  <c r="G23" i="84"/>
  <c r="I21" i="84"/>
  <c r="H21" i="84"/>
  <c r="G21" i="84"/>
  <c r="I19" i="84"/>
  <c r="L18" i="84" s="1"/>
  <c r="H19" i="84"/>
  <c r="K18" i="84" s="1"/>
  <c r="G19" i="84"/>
  <c r="I17" i="84"/>
  <c r="H17" i="84"/>
  <c r="G17" i="84"/>
  <c r="L10" i="84"/>
  <c r="I7" i="84"/>
  <c r="H7" i="84"/>
  <c r="G7" i="84"/>
  <c r="H5" i="84"/>
  <c r="G5" i="84"/>
  <c r="P43" i="84" l="1"/>
  <c r="K10" i="84"/>
  <c r="P55" i="84"/>
  <c r="T53" i="84" s="1"/>
  <c r="X49" i="84" s="1"/>
  <c r="P47" i="84"/>
  <c r="T45" i="84" s="1"/>
  <c r="O55" i="84"/>
  <c r="O43" i="84"/>
  <c r="O47" i="84"/>
  <c r="S45" i="84" s="1"/>
  <c r="O51" i="84"/>
  <c r="S53" i="84" l="1"/>
  <c r="W49" i="84" s="1"/>
  <c r="W4" i="84" l="1"/>
  <c r="X4" i="84"/>
  <c r="X6" i="84"/>
  <c r="W6" i="84"/>
  <c r="G7" i="4" l="1"/>
  <c r="G4" i="4" l="1"/>
  <c r="G8" i="4"/>
  <c r="G11" i="4"/>
  <c r="G6" i="4"/>
  <c r="G9" i="4"/>
  <c r="G10" i="4"/>
  <c r="H10" i="4" l="1"/>
  <c r="H11" i="4"/>
  <c r="H8" i="4"/>
  <c r="H4" i="4"/>
  <c r="H5" i="4"/>
  <c r="H9" i="4"/>
  <c r="H6" i="4"/>
  <c r="H7" i="4"/>
  <c r="G4" i="56"/>
  <c r="G6" i="56"/>
  <c r="G5" i="56"/>
  <c r="H4" i="56" l="1"/>
  <c r="L4" i="56"/>
  <c r="L7" i="56"/>
  <c r="L11" i="56"/>
  <c r="H5" i="56"/>
  <c r="H6" i="56"/>
  <c r="N4" i="75"/>
  <c r="M4" i="56" l="1"/>
  <c r="K4" i="56" s="1"/>
  <c r="K10" i="56" l="1"/>
  <c r="K9" i="56"/>
  <c r="K8" i="56"/>
  <c r="K7" i="56"/>
  <c r="K14" i="56"/>
  <c r="K12" i="56"/>
  <c r="K13" i="56"/>
  <c r="K11" i="56"/>
  <c r="K6" i="56"/>
  <c r="K5" i="56"/>
  <c r="AT7" i="68" l="1"/>
  <c r="AP7" i="68" s="1"/>
  <c r="CI7" i="68"/>
  <c r="AT8" i="68"/>
  <c r="CI8" i="68"/>
  <c r="AT9" i="68"/>
  <c r="CI9" i="68"/>
  <c r="AT10" i="68"/>
  <c r="CI10" i="68"/>
  <c r="AT11" i="68"/>
  <c r="CI11" i="68"/>
  <c r="AT12" i="68"/>
  <c r="CI12" i="68"/>
  <c r="AT13" i="68"/>
  <c r="CI13" i="68"/>
  <c r="AT14" i="68"/>
  <c r="CI14" i="68"/>
  <c r="AT15" i="68"/>
  <c r="CI15" i="68"/>
  <c r="AT16" i="68"/>
  <c r="CI16" i="68"/>
  <c r="AT17" i="68"/>
  <c r="CI17" i="68"/>
  <c r="AT18" i="68"/>
  <c r="CI18" i="68"/>
  <c r="AT19" i="68"/>
  <c r="CI19" i="68"/>
  <c r="AT20" i="68"/>
  <c r="CI20" i="68"/>
  <c r="AT21" i="68"/>
  <c r="CI21" i="68"/>
  <c r="AT22" i="68"/>
  <c r="CI22" i="68"/>
  <c r="AT23" i="68"/>
  <c r="CI23" i="68"/>
  <c r="AT24" i="68"/>
  <c r="CI24" i="68"/>
  <c r="AT25" i="68"/>
  <c r="CI25" i="68"/>
  <c r="AT26" i="68"/>
  <c r="CI26" i="68"/>
  <c r="AT27" i="68"/>
  <c r="CI27" i="68"/>
  <c r="AT28" i="68"/>
  <c r="CI28" i="68"/>
  <c r="AT29" i="68"/>
  <c r="CI29" i="68"/>
  <c r="AT30" i="68"/>
  <c r="CI30" i="68"/>
  <c r="AT31" i="68"/>
  <c r="CI31" i="68"/>
  <c r="AT32" i="68"/>
  <c r="CI32" i="68"/>
  <c r="AT33" i="68"/>
  <c r="CI33" i="68"/>
  <c r="AT34" i="68"/>
  <c r="CI34" i="68"/>
  <c r="AT35" i="68"/>
  <c r="CI35" i="68"/>
  <c r="CE35" i="68" s="1"/>
  <c r="AT36" i="68"/>
  <c r="CI36" i="68"/>
  <c r="CE36" i="68" s="1"/>
  <c r="AT37" i="68"/>
  <c r="AP37" i="68" s="1"/>
  <c r="CI37" i="68"/>
  <c r="AT38" i="68"/>
  <c r="AP38" i="68" s="1"/>
  <c r="CI38" i="68"/>
  <c r="CE38" i="68" s="1"/>
  <c r="AT39" i="68"/>
  <c r="AP39" i="68" s="1"/>
  <c r="CI39" i="68"/>
  <c r="AT40" i="68"/>
  <c r="CI40" i="68"/>
  <c r="CE40" i="68" s="1"/>
  <c r="AT41" i="68"/>
  <c r="AP41" i="68" s="1"/>
  <c r="CI41" i="68"/>
  <c r="AT42" i="68"/>
  <c r="AP42" i="68" s="1"/>
  <c r="CI42" i="68"/>
  <c r="CE42" i="68" s="1"/>
  <c r="AT7" i="67"/>
  <c r="AP7" i="67" s="1"/>
  <c r="CI7" i="67"/>
  <c r="CH7" i="67" s="1"/>
  <c r="AT8" i="67"/>
  <c r="CI8" i="67"/>
  <c r="CE8" i="67" s="1"/>
  <c r="AT9" i="67"/>
  <c r="AP9" i="67" s="1"/>
  <c r="CI9" i="67"/>
  <c r="AT10" i="67"/>
  <c r="AP10" i="67" s="1"/>
  <c r="CI10" i="67"/>
  <c r="CE10" i="67" s="1"/>
  <c r="AT11" i="67"/>
  <c r="AP11" i="67" s="1"/>
  <c r="CI11" i="67"/>
  <c r="AT12" i="67"/>
  <c r="CI12" i="67"/>
  <c r="CE12" i="67" s="1"/>
  <c r="AT13" i="67"/>
  <c r="AP13" i="67" s="1"/>
  <c r="CI13" i="67"/>
  <c r="AT14" i="67"/>
  <c r="AS14" i="67" s="1"/>
  <c r="CI14" i="67"/>
  <c r="CH14" i="67" s="1"/>
  <c r="AT15" i="67"/>
  <c r="AS15" i="67" s="1"/>
  <c r="CI15" i="67"/>
  <c r="CH15" i="67" s="1"/>
  <c r="AT16" i="67"/>
  <c r="AS16" i="67" s="1"/>
  <c r="CI16" i="67"/>
  <c r="CH16" i="67" s="1"/>
  <c r="AT17" i="67"/>
  <c r="AS17" i="67" s="1"/>
  <c r="CI17" i="67"/>
  <c r="CH17" i="67" s="1"/>
  <c r="AT18" i="67"/>
  <c r="AS18" i="67" s="1"/>
  <c r="CI18" i="67"/>
  <c r="CH18" i="67" s="1"/>
  <c r="CJ18" i="67" s="1"/>
  <c r="AT19" i="67"/>
  <c r="AS19" i="67" s="1"/>
  <c r="CI19" i="67"/>
  <c r="CH19" i="67" s="1"/>
  <c r="AT20" i="67"/>
  <c r="AS20" i="67" s="1"/>
  <c r="CI20" i="67"/>
  <c r="CH20" i="67" s="1"/>
  <c r="AT21" i="67"/>
  <c r="AS21" i="67" s="1"/>
  <c r="CI21" i="67"/>
  <c r="CH21" i="67" s="1"/>
  <c r="AT22" i="67"/>
  <c r="AS22" i="67" s="1"/>
  <c r="CI22" i="67"/>
  <c r="CH22" i="67" s="1"/>
  <c r="AT23" i="67"/>
  <c r="AS23" i="67" s="1"/>
  <c r="CI23" i="67"/>
  <c r="CH23" i="67" s="1"/>
  <c r="AT24" i="67"/>
  <c r="AS24" i="67" s="1"/>
  <c r="CI24" i="67"/>
  <c r="CH24" i="67" s="1"/>
  <c r="AT25" i="67"/>
  <c r="AS25" i="67" s="1"/>
  <c r="CI25" i="67"/>
  <c r="CH25" i="67" s="1"/>
  <c r="AT26" i="67"/>
  <c r="AS26" i="67" s="1"/>
  <c r="CI26" i="67"/>
  <c r="CH26" i="67" s="1"/>
  <c r="AT27" i="67"/>
  <c r="AS27" i="67" s="1"/>
  <c r="CI27" i="67"/>
  <c r="CH27" i="67" s="1"/>
  <c r="AT28" i="67"/>
  <c r="AS28" i="67" s="1"/>
  <c r="CI28" i="67"/>
  <c r="CH28" i="67" s="1"/>
  <c r="AT29" i="67"/>
  <c r="AS29" i="67" s="1"/>
  <c r="CI29" i="67"/>
  <c r="CH29" i="67" s="1"/>
  <c r="AT30" i="67"/>
  <c r="AS30" i="67" s="1"/>
  <c r="CI30" i="67"/>
  <c r="CH30" i="67" s="1"/>
  <c r="CJ30" i="67" s="1"/>
  <c r="AT31" i="67"/>
  <c r="AS31" i="67" s="1"/>
  <c r="CI31" i="67"/>
  <c r="CH31" i="67" s="1"/>
  <c r="AT32" i="67"/>
  <c r="AS32" i="67" s="1"/>
  <c r="CI32" i="67"/>
  <c r="CH32" i="67" s="1"/>
  <c r="AT33" i="67"/>
  <c r="AS33" i="67" s="1"/>
  <c r="CI33" i="67"/>
  <c r="CH33" i="67" s="1"/>
  <c r="AT34" i="67"/>
  <c r="AS34" i="67" s="1"/>
  <c r="CI34" i="67"/>
  <c r="CH34" i="67" s="1"/>
  <c r="AT35" i="67"/>
  <c r="AS35" i="67" s="1"/>
  <c r="CI35" i="67"/>
  <c r="CH35" i="67" s="1"/>
  <c r="AT36" i="67"/>
  <c r="AS36" i="67" s="1"/>
  <c r="CI36" i="67"/>
  <c r="CH36" i="67" s="1"/>
  <c r="AT37" i="67"/>
  <c r="AS37" i="67" s="1"/>
  <c r="CI37" i="67"/>
  <c r="CH37" i="67" s="1"/>
  <c r="AT38" i="67"/>
  <c r="AS38" i="67" s="1"/>
  <c r="CI38" i="67"/>
  <c r="CH38" i="67" s="1"/>
  <c r="AT39" i="67"/>
  <c r="AS39" i="67" s="1"/>
  <c r="CI39" i="67"/>
  <c r="CH39" i="67" s="1"/>
  <c r="AT40" i="67"/>
  <c r="AS40" i="67" s="1"/>
  <c r="CI40" i="67"/>
  <c r="CH40" i="67" s="1"/>
  <c r="AT41" i="67"/>
  <c r="AS41" i="67" s="1"/>
  <c r="CI41" i="67"/>
  <c r="CH41" i="67" s="1"/>
  <c r="AT42" i="67"/>
  <c r="AS42" i="67" s="1"/>
  <c r="CI42" i="67"/>
  <c r="CH42" i="67" s="1"/>
  <c r="AT43" i="67"/>
  <c r="AS43" i="67" s="1"/>
  <c r="CI43" i="67"/>
  <c r="AT44" i="67"/>
  <c r="AS44" i="67" s="1"/>
  <c r="CI44" i="67"/>
  <c r="CH44" i="67" s="1"/>
  <c r="AT45" i="67"/>
  <c r="AS45" i="67" s="1"/>
  <c r="CI45" i="67"/>
  <c r="CH45" i="67" s="1"/>
  <c r="AT46" i="67"/>
  <c r="CI46" i="67"/>
  <c r="CH46" i="67" s="1"/>
  <c r="AT47" i="67"/>
  <c r="AS47" i="67" s="1"/>
  <c r="CI47" i="67"/>
  <c r="CH47" i="67" s="1"/>
  <c r="AT48" i="67"/>
  <c r="AS48" i="67" s="1"/>
  <c r="CI48" i="67"/>
  <c r="CH48" i="67" s="1"/>
  <c r="AT49" i="67"/>
  <c r="AS49" i="67" s="1"/>
  <c r="CI49" i="67"/>
  <c r="CH49" i="67" s="1"/>
  <c r="AT50" i="67"/>
  <c r="CI50" i="67"/>
  <c r="CH50" i="67" s="1"/>
  <c r="AT51" i="67"/>
  <c r="AS51" i="67" s="1"/>
  <c r="CI51" i="67"/>
  <c r="CH51" i="67" s="1"/>
  <c r="AT52" i="67"/>
  <c r="AS52" i="67" s="1"/>
  <c r="CI52" i="67"/>
  <c r="CH52" i="67" s="1"/>
  <c r="AT53" i="67"/>
  <c r="AS53" i="67" s="1"/>
  <c r="CI53" i="67"/>
  <c r="CH53" i="67" s="1"/>
  <c r="AT54" i="67"/>
  <c r="AS54" i="67" s="1"/>
  <c r="CI54" i="67"/>
  <c r="CH54" i="67" s="1"/>
  <c r="AT55" i="67"/>
  <c r="CI55" i="67"/>
  <c r="CH55" i="67" s="1"/>
  <c r="AT56" i="67"/>
  <c r="AS56" i="67" s="1"/>
  <c r="CI56" i="67"/>
  <c r="CE56" i="67" s="1"/>
  <c r="AT57" i="67"/>
  <c r="AP57" i="67" s="1"/>
  <c r="CI57" i="67"/>
  <c r="CE57" i="67" s="1"/>
  <c r="AT58" i="67"/>
  <c r="AP58" i="67" s="1"/>
  <c r="CI58" i="67"/>
  <c r="CE58" i="67" s="1"/>
  <c r="AT59" i="67"/>
  <c r="AP59" i="67" s="1"/>
  <c r="CI59" i="67"/>
  <c r="CE59" i="67" s="1"/>
  <c r="AT60" i="67"/>
  <c r="AP60" i="67" s="1"/>
  <c r="CI60" i="67"/>
  <c r="CE60" i="67" s="1"/>
  <c r="AT61" i="67"/>
  <c r="AP61" i="67" s="1"/>
  <c r="CI61" i="67"/>
  <c r="CE61" i="67" s="1"/>
  <c r="AT62" i="67"/>
  <c r="AP62" i="67" s="1"/>
  <c r="CI62" i="67"/>
  <c r="CE62" i="67" s="1"/>
  <c r="AT63" i="67"/>
  <c r="AP63" i="67" s="1"/>
  <c r="CI63" i="67"/>
  <c r="CE63" i="67" s="1"/>
  <c r="AT64" i="67"/>
  <c r="AP64" i="67" s="1"/>
  <c r="CI64" i="67"/>
  <c r="CE64" i="67" s="1"/>
  <c r="AT65" i="67"/>
  <c r="AP65" i="67" s="1"/>
  <c r="CI65" i="67"/>
  <c r="CE65" i="67" s="1"/>
  <c r="AT66" i="67"/>
  <c r="AP66" i="67" s="1"/>
  <c r="CI66" i="67"/>
  <c r="CE66" i="67" s="1"/>
  <c r="AT67" i="67"/>
  <c r="AP67" i="67" s="1"/>
  <c r="CI67" i="67"/>
  <c r="CE67" i="67" s="1"/>
  <c r="AT68" i="67"/>
  <c r="AP68" i="67" s="1"/>
  <c r="CI68" i="67"/>
  <c r="CE68" i="67" s="1"/>
  <c r="AT69" i="67"/>
  <c r="AP69" i="67" s="1"/>
  <c r="CI69" i="67"/>
  <c r="CE69" i="67" s="1"/>
  <c r="AT70" i="67"/>
  <c r="AP70" i="67" s="1"/>
  <c r="CI70" i="67"/>
  <c r="CE70" i="67" s="1"/>
  <c r="AT71" i="67"/>
  <c r="AP71" i="67" s="1"/>
  <c r="CI71" i="67"/>
  <c r="CE71" i="67" s="1"/>
  <c r="AT72" i="67"/>
  <c r="AP72" i="67" s="1"/>
  <c r="CI72" i="67"/>
  <c r="CE72" i="67" s="1"/>
  <c r="AT73" i="67"/>
  <c r="AP73" i="67" s="1"/>
  <c r="CI73" i="67"/>
  <c r="CE73" i="67" s="1"/>
  <c r="AT74" i="67"/>
  <c r="AP74" i="67" s="1"/>
  <c r="CI74" i="67"/>
  <c r="CE74" i="67" s="1"/>
  <c r="AT75" i="67"/>
  <c r="AP75" i="67" s="1"/>
  <c r="CI75" i="67"/>
  <c r="CE75" i="67" s="1"/>
  <c r="AT76" i="67"/>
  <c r="AP76" i="67" s="1"/>
  <c r="CI76" i="67"/>
  <c r="CE76" i="67" s="1"/>
  <c r="AT77" i="67"/>
  <c r="AP77" i="67" s="1"/>
  <c r="CI77" i="67"/>
  <c r="CE77" i="67" s="1"/>
  <c r="AT78" i="67"/>
  <c r="AP78" i="67" s="1"/>
  <c r="CI78" i="67"/>
  <c r="CE78" i="67" s="1"/>
  <c r="AT79" i="67"/>
  <c r="AP79" i="67" s="1"/>
  <c r="CI79" i="67"/>
  <c r="CE79" i="67" s="1"/>
  <c r="AT80" i="67"/>
  <c r="AP80" i="67" s="1"/>
  <c r="CI80" i="67"/>
  <c r="CE80" i="67" s="1"/>
  <c r="CJ29" i="67" l="1"/>
  <c r="CK33" i="68"/>
  <c r="CJ16" i="67"/>
  <c r="CL59" i="67"/>
  <c r="CJ38" i="67"/>
  <c r="CL77" i="67"/>
  <c r="CK47" i="67"/>
  <c r="CL79" i="67"/>
  <c r="CL75" i="67"/>
  <c r="CL71" i="67"/>
  <c r="CL67" i="67"/>
  <c r="CL63" i="67"/>
  <c r="CJ23" i="67"/>
  <c r="CJ22" i="67"/>
  <c r="CJ32" i="67"/>
  <c r="CJ14" i="67"/>
  <c r="CK31" i="68"/>
  <c r="CL76" i="67"/>
  <c r="CL72" i="67"/>
  <c r="CL64" i="67"/>
  <c r="CK60" i="67"/>
  <c r="CJ45" i="67"/>
  <c r="CJ31" i="67"/>
  <c r="CE22" i="67"/>
  <c r="CJ33" i="67"/>
  <c r="AP29" i="67"/>
  <c r="CL80" i="67"/>
  <c r="CK59" i="67"/>
  <c r="CJ44" i="67"/>
  <c r="CJ42" i="67"/>
  <c r="CJ36" i="67"/>
  <c r="CK29" i="67"/>
  <c r="CJ28" i="67"/>
  <c r="CJ26" i="67"/>
  <c r="CE21" i="67"/>
  <c r="CJ17" i="67"/>
  <c r="AP36" i="67"/>
  <c r="CH75" i="67"/>
  <c r="AS74" i="67"/>
  <c r="CH63" i="67"/>
  <c r="AS62" i="67"/>
  <c r="CE46" i="67"/>
  <c r="CE45" i="67"/>
  <c r="CK37" i="67"/>
  <c r="AP37" i="67"/>
  <c r="AP20" i="67"/>
  <c r="CH8" i="67"/>
  <c r="CK42" i="68"/>
  <c r="AS42" i="68"/>
  <c r="CH79" i="67"/>
  <c r="CL68" i="67"/>
  <c r="CL60" i="67"/>
  <c r="CH59" i="67"/>
  <c r="AS58" i="67"/>
  <c r="AP44" i="67"/>
  <c r="CJ40" i="67"/>
  <c r="CL73" i="67"/>
  <c r="CL62" i="67"/>
  <c r="CL61" i="67"/>
  <c r="CK51" i="67"/>
  <c r="CE50" i="67"/>
  <c r="CK45" i="67"/>
  <c r="AP45" i="67"/>
  <c r="CL45" i="67" s="1"/>
  <c r="CJ39" i="67"/>
  <c r="CE38" i="67"/>
  <c r="CE37" i="67"/>
  <c r="CL37" i="67" s="1"/>
  <c r="CJ34" i="67"/>
  <c r="AP28" i="67"/>
  <c r="CJ24" i="67"/>
  <c r="CJ20" i="67"/>
  <c r="CJ15" i="67"/>
  <c r="CE14" i="67"/>
  <c r="CK8" i="67"/>
  <c r="CH42" i="68"/>
  <c r="CK25" i="68"/>
  <c r="AS78" i="67"/>
  <c r="CE30" i="67"/>
  <c r="CE29" i="67"/>
  <c r="CK21" i="67"/>
  <c r="AP21" i="67"/>
  <c r="CK71" i="67"/>
  <c r="CL69" i="67"/>
  <c r="CL65" i="67"/>
  <c r="CL57" i="67"/>
  <c r="CK55" i="67"/>
  <c r="CE54" i="67"/>
  <c r="AP53" i="67"/>
  <c r="CJ51" i="67"/>
  <c r="AP49" i="67"/>
  <c r="CL49" i="67" s="1"/>
  <c r="CJ47" i="67"/>
  <c r="CK41" i="67"/>
  <c r="AP41" i="67"/>
  <c r="AP40" i="67"/>
  <c r="CJ37" i="67"/>
  <c r="CJ35" i="67"/>
  <c r="CE34" i="67"/>
  <c r="CE33" i="67"/>
  <c r="CK25" i="67"/>
  <c r="AP25" i="67"/>
  <c r="AP24" i="67"/>
  <c r="CJ21" i="67"/>
  <c r="CJ19" i="67"/>
  <c r="CE18" i="67"/>
  <c r="CE17" i="67"/>
  <c r="CK12" i="67"/>
  <c r="AS9" i="67"/>
  <c r="AS7" i="67"/>
  <c r="CJ7" i="67" s="1"/>
  <c r="CL42" i="68"/>
  <c r="CK40" i="68"/>
  <c r="CL38" i="68"/>
  <c r="AS37" i="68"/>
  <c r="CK8" i="68"/>
  <c r="CK56" i="67"/>
  <c r="CJ54" i="67"/>
  <c r="CK49" i="67"/>
  <c r="CJ41" i="67"/>
  <c r="CJ25" i="67"/>
  <c r="CK13" i="67"/>
  <c r="CK9" i="67"/>
  <c r="CK37" i="68"/>
  <c r="CH71" i="67"/>
  <c r="AS70" i="67"/>
  <c r="CH67" i="67"/>
  <c r="AS66" i="67"/>
  <c r="CK64" i="67"/>
  <c r="CK57" i="67"/>
  <c r="CJ53" i="67"/>
  <c r="CJ52" i="67"/>
  <c r="CJ49" i="67"/>
  <c r="CJ48" i="67"/>
  <c r="CE42" i="67"/>
  <c r="CE41" i="67"/>
  <c r="CK33" i="67"/>
  <c r="AP33" i="67"/>
  <c r="AP32" i="67"/>
  <c r="CJ27" i="67"/>
  <c r="CE26" i="67"/>
  <c r="CE25" i="67"/>
  <c r="CK17" i="67"/>
  <c r="AP17" i="67"/>
  <c r="CL17" i="67" s="1"/>
  <c r="AP16" i="67"/>
  <c r="CH12" i="67"/>
  <c r="AS11" i="67"/>
  <c r="CH40" i="68"/>
  <c r="AS39" i="68"/>
  <c r="CH36" i="68"/>
  <c r="CK23" i="68"/>
  <c r="CK77" i="67"/>
  <c r="CK65" i="67"/>
  <c r="AS77" i="67"/>
  <c r="CK76" i="67"/>
  <c r="CK68" i="67"/>
  <c r="AS65" i="67"/>
  <c r="CH62" i="67"/>
  <c r="AS61" i="67"/>
  <c r="CH58" i="67"/>
  <c r="AS57" i="67"/>
  <c r="AP54" i="67"/>
  <c r="AS46" i="67"/>
  <c r="CJ46" i="67" s="1"/>
  <c r="CK46" i="67"/>
  <c r="AP46" i="67"/>
  <c r="CH43" i="67"/>
  <c r="CJ43" i="67" s="1"/>
  <c r="CE43" i="67"/>
  <c r="CK43" i="67"/>
  <c r="CK73" i="67"/>
  <c r="CK80" i="67"/>
  <c r="AS73" i="67"/>
  <c r="CK72" i="67"/>
  <c r="AS69" i="67"/>
  <c r="AS80" i="67"/>
  <c r="CK79" i="67"/>
  <c r="CL74" i="67"/>
  <c r="CH73" i="67"/>
  <c r="AS68" i="67"/>
  <c r="CK67" i="67"/>
  <c r="AS60" i="67"/>
  <c r="CL58" i="67"/>
  <c r="CH57" i="67"/>
  <c r="CJ57" i="67" s="1"/>
  <c r="CE53" i="67"/>
  <c r="CE51" i="67"/>
  <c r="AS50" i="67"/>
  <c r="CJ50" i="67" s="1"/>
  <c r="CK50" i="67"/>
  <c r="CE49" i="67"/>
  <c r="CE47" i="67"/>
  <c r="CK69" i="67"/>
  <c r="CK61" i="67"/>
  <c r="AS55" i="67"/>
  <c r="CJ55" i="67" s="1"/>
  <c r="AP55" i="67"/>
  <c r="CH78" i="67"/>
  <c r="CH74" i="67"/>
  <c r="CH70" i="67"/>
  <c r="CH66" i="67"/>
  <c r="CL78" i="67"/>
  <c r="CH77" i="67"/>
  <c r="AS76" i="67"/>
  <c r="CK75" i="67"/>
  <c r="AS72" i="67"/>
  <c r="CL70" i="67"/>
  <c r="CH69" i="67"/>
  <c r="CL66" i="67"/>
  <c r="CH65" i="67"/>
  <c r="AS64" i="67"/>
  <c r="CK63" i="67"/>
  <c r="CH61" i="67"/>
  <c r="CH80" i="67"/>
  <c r="AS79" i="67"/>
  <c r="CK78" i="67"/>
  <c r="CH76" i="67"/>
  <c r="AS75" i="67"/>
  <c r="CK74" i="67"/>
  <c r="CH72" i="67"/>
  <c r="AS71" i="67"/>
  <c r="CK70" i="67"/>
  <c r="CH68" i="67"/>
  <c r="AS67" i="67"/>
  <c r="CK66" i="67"/>
  <c r="CH64" i="67"/>
  <c r="AS63" i="67"/>
  <c r="CJ63" i="67" s="1"/>
  <c r="CK62" i="67"/>
  <c r="CH60" i="67"/>
  <c r="AS59" i="67"/>
  <c r="CJ59" i="67" s="1"/>
  <c r="CK58" i="67"/>
  <c r="CH56" i="67"/>
  <c r="CJ56" i="67" s="1"/>
  <c r="AP56" i="67"/>
  <c r="CE55" i="67"/>
  <c r="CK54" i="67"/>
  <c r="CK53" i="67"/>
  <c r="AP52" i="67"/>
  <c r="AP50" i="67"/>
  <c r="AP48" i="67"/>
  <c r="AP12" i="67"/>
  <c r="AS12" i="67"/>
  <c r="CE11" i="67"/>
  <c r="CK11" i="67"/>
  <c r="CE41" i="68"/>
  <c r="CH41" i="68"/>
  <c r="AP30" i="68"/>
  <c r="AS30" i="68"/>
  <c r="CE26" i="68"/>
  <c r="CH26" i="68"/>
  <c r="CK26" i="68"/>
  <c r="AP19" i="68"/>
  <c r="AS19" i="68"/>
  <c r="CK52" i="67"/>
  <c r="CE52" i="67"/>
  <c r="AP51" i="67"/>
  <c r="CK48" i="67"/>
  <c r="CE48" i="67"/>
  <c r="AP47" i="67"/>
  <c r="CK44" i="67"/>
  <c r="CE44" i="67"/>
  <c r="AP43" i="67"/>
  <c r="CK40" i="67"/>
  <c r="CE40" i="67"/>
  <c r="CL40" i="67" s="1"/>
  <c r="AP39" i="67"/>
  <c r="CK36" i="67"/>
  <c r="CE36" i="67"/>
  <c r="CL36" i="67" s="1"/>
  <c r="AP35" i="67"/>
  <c r="CK32" i="67"/>
  <c r="CE32" i="67"/>
  <c r="AP31" i="67"/>
  <c r="CK28" i="67"/>
  <c r="CE28" i="67"/>
  <c r="AP27" i="67"/>
  <c r="CK24" i="67"/>
  <c r="CE24" i="67"/>
  <c r="AP23" i="67"/>
  <c r="CK20" i="67"/>
  <c r="CE20" i="67"/>
  <c r="AP19" i="67"/>
  <c r="CK16" i="67"/>
  <c r="CE16" i="67"/>
  <c r="AP15" i="67"/>
  <c r="AS13" i="67"/>
  <c r="CH11" i="67"/>
  <c r="CH10" i="67"/>
  <c r="AP8" i="67"/>
  <c r="AS8" i="67"/>
  <c r="CE7" i="67"/>
  <c r="CK7" i="67"/>
  <c r="CK38" i="68"/>
  <c r="AS38" i="68"/>
  <c r="CE37" i="68"/>
  <c r="CH37" i="68"/>
  <c r="CK29" i="68"/>
  <c r="AP22" i="68"/>
  <c r="AS22" i="68"/>
  <c r="AP15" i="68"/>
  <c r="AS15" i="68"/>
  <c r="AP42" i="67"/>
  <c r="CK39" i="67"/>
  <c r="CE39" i="67"/>
  <c r="AP38" i="67"/>
  <c r="CK35" i="67"/>
  <c r="CE35" i="67"/>
  <c r="AP34" i="67"/>
  <c r="CK31" i="67"/>
  <c r="CE31" i="67"/>
  <c r="AP30" i="67"/>
  <c r="CK27" i="67"/>
  <c r="CE27" i="67"/>
  <c r="AP26" i="67"/>
  <c r="CK23" i="67"/>
  <c r="CE23" i="67"/>
  <c r="AP22" i="67"/>
  <c r="CK19" i="67"/>
  <c r="CE19" i="67"/>
  <c r="AP18" i="67"/>
  <c r="CK15" i="67"/>
  <c r="CE15" i="67"/>
  <c r="AP14" i="67"/>
  <c r="CE13" i="67"/>
  <c r="CH13" i="67"/>
  <c r="CL10" i="67"/>
  <c r="AP40" i="68"/>
  <c r="AS40" i="68"/>
  <c r="CJ40" i="68" s="1"/>
  <c r="CE39" i="68"/>
  <c r="CK39" i="68"/>
  <c r="AP36" i="68"/>
  <c r="AS36" i="68"/>
  <c r="AP29" i="68"/>
  <c r="AS29" i="68"/>
  <c r="CE27" i="68"/>
  <c r="CH27" i="68"/>
  <c r="CK27" i="68"/>
  <c r="CK21" i="68"/>
  <c r="CE16" i="68"/>
  <c r="CH16" i="68"/>
  <c r="CK16" i="68"/>
  <c r="AP11" i="68"/>
  <c r="AS11" i="68"/>
  <c r="CK42" i="67"/>
  <c r="CK38" i="67"/>
  <c r="CK34" i="67"/>
  <c r="CK30" i="67"/>
  <c r="CK26" i="67"/>
  <c r="CK22" i="67"/>
  <c r="CL21" i="67"/>
  <c r="CK18" i="67"/>
  <c r="CK14" i="67"/>
  <c r="CK10" i="67"/>
  <c r="AS10" i="67"/>
  <c r="CE9" i="67"/>
  <c r="CH9" i="67"/>
  <c r="CJ9" i="67" s="1"/>
  <c r="CK41" i="68"/>
  <c r="AS41" i="68"/>
  <c r="CH39" i="68"/>
  <c r="CJ39" i="68" s="1"/>
  <c r="CH38" i="68"/>
  <c r="CK36" i="68"/>
  <c r="CE34" i="68"/>
  <c r="CH34" i="68"/>
  <c r="CK34" i="68"/>
  <c r="AP21" i="68"/>
  <c r="AS21" i="68"/>
  <c r="CE12" i="68"/>
  <c r="CH12" i="68"/>
  <c r="CK12" i="68"/>
  <c r="CK35" i="68"/>
  <c r="AP35" i="68"/>
  <c r="AS35" i="68"/>
  <c r="CE33" i="68"/>
  <c r="CH33" i="68"/>
  <c r="CE32" i="68"/>
  <c r="CH32" i="68"/>
  <c r="CK32" i="68"/>
  <c r="AP28" i="68"/>
  <c r="AS28" i="68"/>
  <c r="AP27" i="68"/>
  <c r="AS27" i="68"/>
  <c r="CE25" i="68"/>
  <c r="CH25" i="68"/>
  <c r="CE24" i="68"/>
  <c r="CH24" i="68"/>
  <c r="CK24" i="68"/>
  <c r="AP20" i="68"/>
  <c r="AS20" i="68"/>
  <c r="CE17" i="68"/>
  <c r="CH17" i="68"/>
  <c r="CK17" i="68"/>
  <c r="AP16" i="68"/>
  <c r="AS16" i="68"/>
  <c r="CE13" i="68"/>
  <c r="CH13" i="68"/>
  <c r="CK13" i="68"/>
  <c r="AP12" i="68"/>
  <c r="AS12" i="68"/>
  <c r="CE9" i="68"/>
  <c r="CH9" i="68"/>
  <c r="CK9" i="68"/>
  <c r="AP8" i="68"/>
  <c r="AS8" i="68"/>
  <c r="AP34" i="68"/>
  <c r="AS34" i="68"/>
  <c r="AP33" i="68"/>
  <c r="AS33" i="68"/>
  <c r="CE31" i="68"/>
  <c r="CH31" i="68"/>
  <c r="CE30" i="68"/>
  <c r="CH30" i="68"/>
  <c r="CK30" i="68"/>
  <c r="AP26" i="68"/>
  <c r="AS26" i="68"/>
  <c r="AP25" i="68"/>
  <c r="AS25" i="68"/>
  <c r="CE23" i="68"/>
  <c r="CH23" i="68"/>
  <c r="CE22" i="68"/>
  <c r="CH22" i="68"/>
  <c r="CK22" i="68"/>
  <c r="CE18" i="68"/>
  <c r="CH18" i="68"/>
  <c r="CK18" i="68"/>
  <c r="AP17" i="68"/>
  <c r="AS17" i="68"/>
  <c r="CE14" i="68"/>
  <c r="CH14" i="68"/>
  <c r="CK14" i="68"/>
  <c r="AP13" i="68"/>
  <c r="AS13" i="68"/>
  <c r="CE10" i="68"/>
  <c r="CH10" i="68"/>
  <c r="CK10" i="68"/>
  <c r="AP9" i="68"/>
  <c r="AS9" i="68"/>
  <c r="CE7" i="68"/>
  <c r="CL7" i="68" s="1"/>
  <c r="CH7" i="68"/>
  <c r="CK7" i="68"/>
  <c r="CH35" i="68"/>
  <c r="AP32" i="68"/>
  <c r="AS32" i="68"/>
  <c r="AP31" i="68"/>
  <c r="AS31" i="68"/>
  <c r="CE29" i="68"/>
  <c r="CH29" i="68"/>
  <c r="CE28" i="68"/>
  <c r="CH28" i="68"/>
  <c r="CK28" i="68"/>
  <c r="AP24" i="68"/>
  <c r="AS24" i="68"/>
  <c r="AP23" i="68"/>
  <c r="AS23" i="68"/>
  <c r="CE21" i="68"/>
  <c r="CH21" i="68"/>
  <c r="CE20" i="68"/>
  <c r="CH20" i="68"/>
  <c r="CK20" i="68"/>
  <c r="CE19" i="68"/>
  <c r="CH19" i="68"/>
  <c r="CK19" i="68"/>
  <c r="AP18" i="68"/>
  <c r="AS18" i="68"/>
  <c r="CE15" i="68"/>
  <c r="CH15" i="68"/>
  <c r="CK15" i="68"/>
  <c r="AP14" i="68"/>
  <c r="AS14" i="68"/>
  <c r="CE11" i="68"/>
  <c r="CH11" i="68"/>
  <c r="CK11" i="68"/>
  <c r="AP10" i="68"/>
  <c r="AS10" i="68"/>
  <c r="CE8" i="68"/>
  <c r="CH8" i="68"/>
  <c r="CJ8" i="68" s="1"/>
  <c r="AS7" i="68"/>
  <c r="CJ22" i="68" l="1"/>
  <c r="CJ8" i="67"/>
  <c r="CJ79" i="67"/>
  <c r="CJ74" i="67"/>
  <c r="CL33" i="67"/>
  <c r="CJ71" i="67"/>
  <c r="CL41" i="67"/>
  <c r="CL44" i="67"/>
  <c r="CL24" i="67"/>
  <c r="CJ35" i="68"/>
  <c r="CJ66" i="67"/>
  <c r="CL28" i="67"/>
  <c r="CJ78" i="67"/>
  <c r="CL29" i="67"/>
  <c r="CJ29" i="68"/>
  <c r="CJ36" i="68"/>
  <c r="CJ76" i="67"/>
  <c r="CJ58" i="67"/>
  <c r="CL25" i="67"/>
  <c r="CL53" i="67"/>
  <c r="CJ13" i="67"/>
  <c r="CL20" i="67"/>
  <c r="CJ64" i="67"/>
  <c r="CJ75" i="67"/>
  <c r="CJ80" i="67"/>
  <c r="CJ73" i="67"/>
  <c r="CJ42" i="68"/>
  <c r="AR16" i="67"/>
  <c r="CJ62" i="67"/>
  <c r="CJ12" i="67"/>
  <c r="AR32" i="67"/>
  <c r="CJ20" i="68"/>
  <c r="CJ19" i="68"/>
  <c r="CJ11" i="68"/>
  <c r="AR42" i="68"/>
  <c r="CJ33" i="68"/>
  <c r="CJ61" i="67"/>
  <c r="CJ15" i="68"/>
  <c r="CG42" i="68"/>
  <c r="CJ24" i="68"/>
  <c r="CJ37" i="68"/>
  <c r="CJ10" i="67"/>
  <c r="CJ67" i="67"/>
  <c r="CJ72" i="67"/>
  <c r="CJ70" i="67"/>
  <c r="AR64" i="67"/>
  <c r="CG15" i="68"/>
  <c r="CJ28" i="68"/>
  <c r="CJ12" i="68"/>
  <c r="CJ11" i="67"/>
  <c r="CJ68" i="67"/>
  <c r="CJ77" i="67"/>
  <c r="CL10" i="68"/>
  <c r="AR10" i="68"/>
  <c r="CG20" i="68"/>
  <c r="CL23" i="68"/>
  <c r="AR23" i="68"/>
  <c r="CG10" i="68"/>
  <c r="CJ14" i="68"/>
  <c r="CG31" i="68"/>
  <c r="CL34" i="68"/>
  <c r="AR34" i="68"/>
  <c r="CJ9" i="68"/>
  <c r="CL16" i="68"/>
  <c r="AR16" i="68"/>
  <c r="CG24" i="68"/>
  <c r="CL27" i="68"/>
  <c r="AR27" i="68"/>
  <c r="CJ32" i="68"/>
  <c r="AR37" i="68"/>
  <c r="CL9" i="67"/>
  <c r="CG9" i="67"/>
  <c r="CG16" i="68"/>
  <c r="CG27" i="68"/>
  <c r="AR36" i="68"/>
  <c r="CL36" i="68"/>
  <c r="CL39" i="68"/>
  <c r="CG39" i="68"/>
  <c r="CG13" i="67"/>
  <c r="CL18" i="67"/>
  <c r="AR18" i="67"/>
  <c r="CG23" i="67"/>
  <c r="CL34" i="67"/>
  <c r="AR34" i="67"/>
  <c r="CG39" i="67"/>
  <c r="CL15" i="68"/>
  <c r="AR15" i="68"/>
  <c r="CG7" i="67"/>
  <c r="CG12" i="67"/>
  <c r="CG14" i="67"/>
  <c r="CG18" i="67"/>
  <c r="CG22" i="67"/>
  <c r="CG26" i="67"/>
  <c r="CG30" i="67"/>
  <c r="CG34" i="67"/>
  <c r="CG38" i="67"/>
  <c r="CG42" i="67"/>
  <c r="CG46" i="67"/>
  <c r="CL7" i="67"/>
  <c r="CG8" i="67"/>
  <c r="CG67" i="67"/>
  <c r="CG71" i="67"/>
  <c r="CG75" i="67"/>
  <c r="CG79" i="67"/>
  <c r="CG56" i="67"/>
  <c r="CG64" i="67"/>
  <c r="CG72" i="67"/>
  <c r="CG80" i="67"/>
  <c r="CG54" i="67"/>
  <c r="CG50" i="67"/>
  <c r="CG59" i="67"/>
  <c r="CG63" i="67"/>
  <c r="CG60" i="67"/>
  <c r="CG68" i="67"/>
  <c r="CG76" i="67"/>
  <c r="CG16" i="67"/>
  <c r="CL27" i="67"/>
  <c r="AR27" i="67"/>
  <c r="CG32" i="67"/>
  <c r="CL43" i="67"/>
  <c r="AR43" i="67"/>
  <c r="CG48" i="67"/>
  <c r="CJ26" i="68"/>
  <c r="CG10" i="67"/>
  <c r="CL12" i="67"/>
  <c r="AR12" i="67"/>
  <c r="CL50" i="67"/>
  <c r="AR50" i="67"/>
  <c r="CG55" i="67"/>
  <c r="AR69" i="67"/>
  <c r="CG41" i="67"/>
  <c r="CG37" i="67"/>
  <c r="CL46" i="67"/>
  <c r="AR46" i="67"/>
  <c r="CG17" i="67"/>
  <c r="CG57" i="67"/>
  <c r="CG69" i="67"/>
  <c r="AR72" i="67"/>
  <c r="AR60" i="67"/>
  <c r="CL14" i="68"/>
  <c r="AR14" i="68"/>
  <c r="CG19" i="68"/>
  <c r="CJ21" i="68"/>
  <c r="CG28" i="68"/>
  <c r="CL31" i="68"/>
  <c r="AR31" i="68"/>
  <c r="CL9" i="68"/>
  <c r="AR9" i="68"/>
  <c r="CG14" i="68"/>
  <c r="CJ18" i="68"/>
  <c r="CG22" i="68"/>
  <c r="CL25" i="68"/>
  <c r="AR25" i="68"/>
  <c r="CJ30" i="68"/>
  <c r="CG9" i="68"/>
  <c r="CJ13" i="68"/>
  <c r="CL20" i="68"/>
  <c r="AR20" i="68"/>
  <c r="CJ25" i="68"/>
  <c r="CG32" i="68"/>
  <c r="AR35" i="68"/>
  <c r="CL35" i="68"/>
  <c r="CG12" i="68"/>
  <c r="CJ34" i="68"/>
  <c r="CJ38" i="68"/>
  <c r="AR28" i="67"/>
  <c r="CL11" i="68"/>
  <c r="AR11" i="68"/>
  <c r="AR38" i="68"/>
  <c r="CL14" i="67"/>
  <c r="AR14" i="67"/>
  <c r="CG19" i="67"/>
  <c r="CL30" i="67"/>
  <c r="AR30" i="67"/>
  <c r="CG35" i="67"/>
  <c r="CL23" i="67"/>
  <c r="AR23" i="67"/>
  <c r="CG28" i="67"/>
  <c r="CL39" i="67"/>
  <c r="AR39" i="67"/>
  <c r="CG44" i="67"/>
  <c r="CG26" i="68"/>
  <c r="CL13" i="67"/>
  <c r="CL52" i="67"/>
  <c r="AR52" i="67"/>
  <c r="CL56" i="67"/>
  <c r="AR56" i="67"/>
  <c r="CJ60" i="67"/>
  <c r="AR61" i="67"/>
  <c r="AR65" i="67"/>
  <c r="CJ69" i="67"/>
  <c r="AR44" i="67"/>
  <c r="CG47" i="67"/>
  <c r="CG51" i="67"/>
  <c r="CG45" i="67"/>
  <c r="CG58" i="67"/>
  <c r="AR76" i="67"/>
  <c r="CG61" i="67"/>
  <c r="CG8" i="68"/>
  <c r="CL18" i="68"/>
  <c r="AR18" i="68"/>
  <c r="CG21" i="68"/>
  <c r="CL24" i="68"/>
  <c r="AR24" i="68"/>
  <c r="CJ7" i="68"/>
  <c r="CL13" i="68"/>
  <c r="AR13" i="68"/>
  <c r="CG18" i="68"/>
  <c r="CJ23" i="68"/>
  <c r="CG30" i="68"/>
  <c r="CL33" i="68"/>
  <c r="AR33" i="68"/>
  <c r="CL8" i="68"/>
  <c r="AR8" i="68"/>
  <c r="AR39" i="68"/>
  <c r="CG13" i="68"/>
  <c r="CJ17" i="68"/>
  <c r="CG25" i="68"/>
  <c r="CL28" i="68"/>
  <c r="AR28" i="68"/>
  <c r="CG34" i="68"/>
  <c r="AR24" i="67"/>
  <c r="AR40" i="67"/>
  <c r="CL29" i="68"/>
  <c r="AR29" i="68"/>
  <c r="CG38" i="68"/>
  <c r="AR40" i="68"/>
  <c r="CL40" i="68"/>
  <c r="CG15" i="67"/>
  <c r="CL26" i="67"/>
  <c r="AR26" i="67"/>
  <c r="CG31" i="67"/>
  <c r="CL42" i="67"/>
  <c r="AR42" i="67"/>
  <c r="CL22" i="68"/>
  <c r="AR22" i="68"/>
  <c r="CL37" i="68"/>
  <c r="CG37" i="68"/>
  <c r="AR7" i="67"/>
  <c r="AR8" i="67"/>
  <c r="AR17" i="67"/>
  <c r="AR21" i="67"/>
  <c r="AR25" i="67"/>
  <c r="AR29" i="67"/>
  <c r="AR33" i="67"/>
  <c r="AR37" i="67"/>
  <c r="AR41" i="67"/>
  <c r="AR45" i="67"/>
  <c r="AR11" i="67"/>
  <c r="CL8" i="67"/>
  <c r="AR10" i="67"/>
  <c r="AR66" i="67"/>
  <c r="AR49" i="67"/>
  <c r="AR53" i="67"/>
  <c r="AR67" i="67"/>
  <c r="AR71" i="67"/>
  <c r="AR75" i="67"/>
  <c r="AR79" i="67"/>
  <c r="AR70" i="67"/>
  <c r="AR78" i="67"/>
  <c r="AR63" i="67"/>
  <c r="AR58" i="67"/>
  <c r="AR62" i="67"/>
  <c r="AR74" i="67"/>
  <c r="AR59" i="67"/>
  <c r="CL19" i="67"/>
  <c r="AR19" i="67"/>
  <c r="CG24" i="67"/>
  <c r="CL35" i="67"/>
  <c r="AR35" i="67"/>
  <c r="CG40" i="67"/>
  <c r="CL51" i="67"/>
  <c r="AR51" i="67"/>
  <c r="CL19" i="68"/>
  <c r="AR19" i="68"/>
  <c r="CJ41" i="68"/>
  <c r="CL11" i="67"/>
  <c r="CG11" i="67"/>
  <c r="AR13" i="67"/>
  <c r="CG29" i="67"/>
  <c r="CJ65" i="67"/>
  <c r="AR77" i="67"/>
  <c r="CG49" i="67"/>
  <c r="CG53" i="67"/>
  <c r="AR73" i="67"/>
  <c r="CG43" i="67"/>
  <c r="CG65" i="67"/>
  <c r="CG78" i="67"/>
  <c r="CG77" i="67"/>
  <c r="CG66" i="67"/>
  <c r="AR7" i="68"/>
  <c r="CG11" i="68"/>
  <c r="CG29" i="68"/>
  <c r="CL32" i="68"/>
  <c r="AR32" i="68"/>
  <c r="CG7" i="68"/>
  <c r="CG36" i="68"/>
  <c r="CG35" i="68"/>
  <c r="CG40" i="68"/>
  <c r="CJ10" i="68"/>
  <c r="CL17" i="68"/>
  <c r="AR17" i="68"/>
  <c r="CG23" i="68"/>
  <c r="CL26" i="68"/>
  <c r="AR26" i="68"/>
  <c r="CJ31" i="68"/>
  <c r="CL12" i="68"/>
  <c r="AR12" i="68"/>
  <c r="CG17" i="68"/>
  <c r="CG33" i="68"/>
  <c r="CL21" i="68"/>
  <c r="AR21" i="68"/>
  <c r="AR20" i="67"/>
  <c r="AR36" i="67"/>
  <c r="CJ16" i="68"/>
  <c r="CJ27" i="68"/>
  <c r="AR41" i="68"/>
  <c r="CL22" i="67"/>
  <c r="AR22" i="67"/>
  <c r="CG27" i="67"/>
  <c r="CL38" i="67"/>
  <c r="AR38" i="67"/>
  <c r="AR9" i="67"/>
  <c r="CL15" i="67"/>
  <c r="AR15" i="67"/>
  <c r="CG20" i="67"/>
  <c r="CL31" i="67"/>
  <c r="AR31" i="67"/>
  <c r="CG36" i="67"/>
  <c r="CL47" i="67"/>
  <c r="AR47" i="67"/>
  <c r="CG52" i="67"/>
  <c r="CL30" i="68"/>
  <c r="AR30" i="68"/>
  <c r="CL41" i="68"/>
  <c r="CG41" i="68"/>
  <c r="CL16" i="67"/>
  <c r="CL32" i="67"/>
  <c r="CL48" i="67"/>
  <c r="AR48" i="67"/>
  <c r="CL55" i="67"/>
  <c r="AR55" i="67"/>
  <c r="CG25" i="67"/>
  <c r="AR57" i="67"/>
  <c r="CG62" i="67"/>
  <c r="CG33" i="67"/>
  <c r="CG21" i="67"/>
  <c r="CL54" i="67"/>
  <c r="AR54" i="67"/>
  <c r="AR68" i="67"/>
  <c r="CG74" i="67"/>
  <c r="AR80" i="67"/>
  <c r="CG73" i="67"/>
  <c r="CG70" i="67"/>
  <c r="B21" i="68" l="1"/>
  <c r="B12" i="68"/>
  <c r="B42" i="68"/>
  <c r="B15" i="67"/>
  <c r="B8" i="67"/>
  <c r="B7" i="67"/>
  <c r="B63" i="67"/>
  <c r="B72" i="67"/>
  <c r="B76" i="67"/>
  <c r="B79" i="67"/>
  <c r="B62" i="67"/>
  <c r="B67" i="67"/>
  <c r="B60" i="67"/>
  <c r="B69" i="67"/>
  <c r="B73" i="67"/>
  <c r="B61" i="67"/>
  <c r="B59" i="67"/>
  <c r="B65" i="67"/>
  <c r="B77" i="67"/>
  <c r="B71" i="67"/>
  <c r="B64" i="67"/>
  <c r="B68" i="67"/>
  <c r="B80" i="67"/>
  <c r="B57" i="67"/>
  <c r="B75" i="67"/>
  <c r="B21" i="67"/>
  <c r="B31" i="67"/>
  <c r="B44" i="67"/>
  <c r="B11" i="67"/>
  <c r="B35" i="67"/>
  <c r="B37" i="68"/>
  <c r="B42" i="67"/>
  <c r="B29" i="67"/>
  <c r="B28" i="68"/>
  <c r="B33" i="68"/>
  <c r="B24" i="68"/>
  <c r="B30" i="67"/>
  <c r="B10" i="67"/>
  <c r="B45" i="67"/>
  <c r="B20" i="68"/>
  <c r="B31" i="68"/>
  <c r="B46" i="67"/>
  <c r="B78" i="67"/>
  <c r="B50" i="67"/>
  <c r="B12" i="67"/>
  <c r="B15" i="68"/>
  <c r="B16" i="68"/>
  <c r="B23" i="68"/>
  <c r="B26" i="67"/>
  <c r="B14" i="67"/>
  <c r="B35" i="68"/>
  <c r="B34" i="67"/>
  <c r="B10" i="68"/>
  <c r="B25" i="67"/>
  <c r="B53" i="67"/>
  <c r="B17" i="68"/>
  <c r="B40" i="68"/>
  <c r="B29" i="68"/>
  <c r="B13" i="68"/>
  <c r="B7" i="68"/>
  <c r="B52" i="67"/>
  <c r="B23" i="67"/>
  <c r="B33" i="67"/>
  <c r="B25" i="68"/>
  <c r="B14" i="68"/>
  <c r="B36" i="67"/>
  <c r="B27" i="67"/>
  <c r="B39" i="68"/>
  <c r="B9" i="67"/>
  <c r="B27" i="68"/>
  <c r="B40" i="67"/>
  <c r="B19" i="68"/>
  <c r="B19" i="67"/>
  <c r="B18" i="68"/>
  <c r="B56" i="67"/>
  <c r="B11" i="68"/>
  <c r="B17" i="67"/>
  <c r="B34" i="68"/>
  <c r="B48" i="67"/>
  <c r="B41" i="68"/>
  <c r="B32" i="68"/>
  <c r="B55" i="67"/>
  <c r="B32" i="67"/>
  <c r="B47" i="67"/>
  <c r="B22" i="67"/>
  <c r="B28" i="67"/>
  <c r="B51" i="67"/>
  <c r="B54" i="67"/>
  <c r="B66" i="67"/>
  <c r="B16" i="67"/>
  <c r="B30" i="68"/>
  <c r="B38" i="67"/>
  <c r="B41" i="67"/>
  <c r="B26" i="68"/>
  <c r="B70" i="67"/>
  <c r="B22" i="68"/>
  <c r="B49" i="67"/>
  <c r="B8" i="68"/>
  <c r="B58" i="67"/>
  <c r="B13" i="67"/>
  <c r="B39" i="67"/>
  <c r="B9" i="68"/>
  <c r="B74" i="67"/>
  <c r="B20" i="67"/>
  <c r="B38" i="68"/>
  <c r="B43" i="67"/>
  <c r="B18" i="67"/>
  <c r="B36" i="68"/>
  <c r="B37" i="67"/>
  <c r="B24" i="67"/>
  <c r="O4" i="75" l="1"/>
  <c r="M5" i="75" s="1"/>
  <c r="M4" i="75" l="1"/>
</calcChain>
</file>

<file path=xl/comments1.xml><?xml version="1.0" encoding="utf-8"?>
<comments xmlns="http://schemas.openxmlformats.org/spreadsheetml/2006/main">
  <authors>
    <author>user1</author>
  </authors>
  <commentList>
    <comment ref="B2" authorId="0" shapeId="0">
      <text>
        <r>
          <rPr>
            <b/>
            <sz val="9"/>
            <color indexed="81"/>
            <rFont val="Tahoma"/>
            <family val="2"/>
          </rPr>
          <t>user1:</t>
        </r>
        <r>
          <rPr>
            <sz val="9"/>
            <color indexed="81"/>
            <rFont val="Tahoma"/>
            <family val="2"/>
          </rPr>
          <t xml:space="preserve">
</t>
        </r>
      </text>
    </comment>
    <comment ref="B24" authorId="0" shapeId="0">
      <text>
        <r>
          <rPr>
            <b/>
            <sz val="9"/>
            <color indexed="81"/>
            <rFont val="Tahoma"/>
            <family val="2"/>
          </rPr>
          <t>user1:</t>
        </r>
        <r>
          <rPr>
            <sz val="9"/>
            <color indexed="81"/>
            <rFont val="Tahoma"/>
            <family val="2"/>
          </rPr>
          <t xml:space="preserve">
</t>
        </r>
      </text>
    </comment>
  </commentList>
</comments>
</file>

<file path=xl/comments2.xml><?xml version="1.0" encoding="utf-8"?>
<comments xmlns="http://schemas.openxmlformats.org/spreadsheetml/2006/main">
  <authors>
    <author>user1</author>
  </authors>
  <commentList>
    <comment ref="B2" authorId="0" shapeId="0">
      <text>
        <r>
          <rPr>
            <b/>
            <sz val="9"/>
            <color indexed="81"/>
            <rFont val="Tahoma"/>
            <family val="2"/>
          </rPr>
          <t>user1:</t>
        </r>
        <r>
          <rPr>
            <sz val="9"/>
            <color indexed="81"/>
            <rFont val="Tahoma"/>
            <family val="2"/>
          </rPr>
          <t xml:space="preserve">
</t>
        </r>
      </text>
    </comment>
  </commentList>
</comments>
</file>

<file path=xl/sharedStrings.xml><?xml version="1.0" encoding="utf-8"?>
<sst xmlns="http://schemas.openxmlformats.org/spreadsheetml/2006/main" count="1353" uniqueCount="488">
  <si>
    <t>編號</t>
    <phoneticPr fontId="6" type="noConversion"/>
  </si>
  <si>
    <t>單位</t>
    <phoneticPr fontId="6" type="noConversion"/>
  </si>
  <si>
    <t>靶位</t>
    <phoneticPr fontId="6" type="noConversion"/>
  </si>
  <si>
    <t>總分</t>
    <phoneticPr fontId="3" type="noConversion"/>
  </si>
  <si>
    <t>10+X</t>
    <phoneticPr fontId="3" type="noConversion"/>
  </si>
  <si>
    <t>團體
總分</t>
    <phoneticPr fontId="6" type="noConversion"/>
  </si>
  <si>
    <t>單　　位</t>
    <phoneticPr fontId="6" type="noConversion"/>
  </si>
  <si>
    <t>姓　名</t>
    <phoneticPr fontId="6" type="noConversion"/>
  </si>
  <si>
    <t>個人
總分</t>
    <phoneticPr fontId="6" type="noConversion"/>
  </si>
  <si>
    <t>X</t>
    <phoneticPr fontId="6" type="noConversion"/>
  </si>
  <si>
    <t>10
總
數</t>
    <phoneticPr fontId="6" type="noConversion"/>
  </si>
  <si>
    <t>X
總數</t>
    <phoneticPr fontId="6" type="noConversion"/>
  </si>
  <si>
    <t>9
總數</t>
    <phoneticPr fontId="6" type="noConversion"/>
  </si>
  <si>
    <t>姓名</t>
    <phoneticPr fontId="3" type="noConversion"/>
  </si>
  <si>
    <t>單位</t>
  </si>
  <si>
    <t>姓名1</t>
    <phoneticPr fontId="6" type="noConversion"/>
  </si>
  <si>
    <t>項目</t>
    <phoneticPr fontId="6" type="noConversion"/>
  </si>
  <si>
    <t>組別</t>
    <phoneticPr fontId="6" type="noConversion"/>
  </si>
  <si>
    <t>名次</t>
    <phoneticPr fontId="6" type="noConversion"/>
  </si>
  <si>
    <t>成績</t>
    <phoneticPr fontId="6" type="noConversion"/>
  </si>
  <si>
    <t>姓名4</t>
  </si>
  <si>
    <t>姓名2</t>
    <phoneticPr fontId="6" type="noConversion"/>
  </si>
  <si>
    <t>姓名3</t>
    <phoneticPr fontId="6" type="noConversion"/>
  </si>
  <si>
    <t>一</t>
    <phoneticPr fontId="3" type="noConversion"/>
  </si>
  <si>
    <t>二</t>
    <phoneticPr fontId="3" type="noConversion"/>
  </si>
  <si>
    <t>三</t>
    <phoneticPr fontId="3" type="noConversion"/>
  </si>
  <si>
    <t>四</t>
    <phoneticPr fontId="3" type="noConversion"/>
  </si>
  <si>
    <t>五</t>
    <phoneticPr fontId="3" type="noConversion"/>
  </si>
  <si>
    <t>六</t>
    <phoneticPr fontId="3" type="noConversion"/>
  </si>
  <si>
    <t>七</t>
    <phoneticPr fontId="3" type="noConversion"/>
  </si>
  <si>
    <t>八</t>
    <phoneticPr fontId="3" type="noConversion"/>
  </si>
  <si>
    <t>排名</t>
  </si>
  <si>
    <t>個人排名</t>
    <phoneticPr fontId="3" type="noConversion"/>
  </si>
  <si>
    <t>70M</t>
    <phoneticPr fontId="6" type="noConversion"/>
  </si>
  <si>
    <t>團體
排名</t>
    <phoneticPr fontId="3" type="noConversion"/>
  </si>
  <si>
    <t>X</t>
    <phoneticPr fontId="3" type="noConversion"/>
  </si>
  <si>
    <t>個人排名賽</t>
    <phoneticPr fontId="3" type="noConversion"/>
  </si>
  <si>
    <t>團體對抗賽</t>
    <phoneticPr fontId="3" type="noConversion"/>
  </si>
  <si>
    <t>混雙對抗賽</t>
    <phoneticPr fontId="3" type="noConversion"/>
  </si>
  <si>
    <t>個人對抗賽</t>
    <phoneticPr fontId="3" type="noConversion"/>
  </si>
  <si>
    <t>個人
排名</t>
    <phoneticPr fontId="3" type="noConversion"/>
  </si>
  <si>
    <t>個人排名賽</t>
    <phoneticPr fontId="3" type="noConversion"/>
  </si>
  <si>
    <t>牌</t>
    <phoneticPr fontId="3" type="noConversion"/>
  </si>
  <si>
    <t>戰</t>
    <phoneticPr fontId="3" type="noConversion"/>
  </si>
  <si>
    <t>金</t>
    <phoneticPr fontId="3" type="noConversion"/>
  </si>
  <si>
    <t>銅</t>
    <phoneticPr fontId="3" type="noConversion"/>
  </si>
  <si>
    <t>1/8</t>
    <phoneticPr fontId="3" type="noConversion"/>
  </si>
  <si>
    <t>資格賽成績</t>
    <phoneticPr fontId="6" type="noConversion"/>
  </si>
  <si>
    <t>成績</t>
    <phoneticPr fontId="3" type="noConversion"/>
  </si>
  <si>
    <t>1/4</t>
    <phoneticPr fontId="3" type="noConversion"/>
  </si>
  <si>
    <t>1/2</t>
    <phoneticPr fontId="3" type="noConversion"/>
  </si>
  <si>
    <t>名次</t>
    <phoneticPr fontId="3" type="noConversion"/>
  </si>
  <si>
    <t>單位</t>
    <phoneticPr fontId="3" type="noConversion"/>
  </si>
  <si>
    <t>9A</t>
  </si>
  <si>
    <t>10A</t>
  </si>
  <si>
    <t>11A</t>
  </si>
  <si>
    <t>12A</t>
  </si>
  <si>
    <t>13A</t>
  </si>
  <si>
    <t>14A</t>
  </si>
  <si>
    <t>15A</t>
  </si>
  <si>
    <t>16A</t>
  </si>
  <si>
    <t>17A</t>
  </si>
  <si>
    <t>18A</t>
  </si>
  <si>
    <t>19A</t>
  </si>
  <si>
    <t>20A</t>
  </si>
  <si>
    <t>21A</t>
  </si>
  <si>
    <t>22A</t>
  </si>
  <si>
    <t>23A</t>
  </si>
  <si>
    <t>24A</t>
  </si>
  <si>
    <t>國立埔里高工</t>
  </si>
  <si>
    <t>9B</t>
  </si>
  <si>
    <t>10B</t>
  </si>
  <si>
    <t>11B</t>
  </si>
  <si>
    <t>12B</t>
  </si>
  <si>
    <t>13B</t>
  </si>
  <si>
    <t>14B</t>
  </si>
  <si>
    <t>15B</t>
  </si>
  <si>
    <t>16B</t>
  </si>
  <si>
    <t>17B</t>
  </si>
  <si>
    <t>18B</t>
  </si>
  <si>
    <t>19B</t>
  </si>
  <si>
    <t>20B</t>
  </si>
  <si>
    <t>21B</t>
  </si>
  <si>
    <t>22B</t>
  </si>
  <si>
    <t>23B</t>
  </si>
  <si>
    <t>24B</t>
  </si>
  <si>
    <t>9C</t>
  </si>
  <si>
    <t>10C</t>
  </si>
  <si>
    <t>11C</t>
  </si>
  <si>
    <t>12C</t>
  </si>
  <si>
    <t>13C</t>
  </si>
  <si>
    <t>14C</t>
  </si>
  <si>
    <t>15C</t>
  </si>
  <si>
    <t>16C</t>
  </si>
  <si>
    <t>17C</t>
  </si>
  <si>
    <t>18C</t>
  </si>
  <si>
    <t>19C</t>
  </si>
  <si>
    <t>20C</t>
  </si>
  <si>
    <t>21C</t>
  </si>
  <si>
    <t>22C</t>
  </si>
  <si>
    <t>23C</t>
  </si>
  <si>
    <t>姓名</t>
  </si>
  <si>
    <t>靶位</t>
  </si>
  <si>
    <t>104年全國總統盃射箭錦標賽</t>
  </si>
  <si>
    <t>新北市明德高中</t>
  </si>
  <si>
    <t>25A</t>
  </si>
  <si>
    <t>26A</t>
  </si>
  <si>
    <t>27A</t>
  </si>
  <si>
    <t>28A</t>
  </si>
  <si>
    <t>29A</t>
  </si>
  <si>
    <t>30A</t>
  </si>
  <si>
    <t>31A</t>
  </si>
  <si>
    <t>32A</t>
  </si>
  <si>
    <t>33A</t>
  </si>
  <si>
    <t>34A</t>
  </si>
  <si>
    <t>35A</t>
  </si>
  <si>
    <t>36A</t>
  </si>
  <si>
    <t>37A</t>
  </si>
  <si>
    <t>25B</t>
  </si>
  <si>
    <t>26B</t>
  </si>
  <si>
    <t>27B</t>
  </si>
  <si>
    <t>28B</t>
  </si>
  <si>
    <t>29B</t>
  </si>
  <si>
    <t>30B</t>
  </si>
  <si>
    <t>31B</t>
  </si>
  <si>
    <t>32B</t>
  </si>
  <si>
    <t>33B</t>
  </si>
  <si>
    <t>34B</t>
  </si>
  <si>
    <t>35B</t>
  </si>
  <si>
    <t>36B</t>
  </si>
  <si>
    <t>37B</t>
  </si>
  <si>
    <t>24C</t>
  </si>
  <si>
    <t>26C</t>
  </si>
  <si>
    <t>27C</t>
  </si>
  <si>
    <t>28C</t>
  </si>
  <si>
    <t>29C</t>
  </si>
  <si>
    <t>30C</t>
  </si>
  <si>
    <t>31C</t>
  </si>
  <si>
    <t>32C</t>
  </si>
  <si>
    <t>33C</t>
  </si>
  <si>
    <t>34C</t>
  </si>
  <si>
    <t>35C</t>
  </si>
  <si>
    <t>36C</t>
  </si>
  <si>
    <t>37C</t>
  </si>
  <si>
    <t>新竹縣立湖口高中</t>
  </si>
  <si>
    <t>國立竹北高級中學</t>
  </si>
  <si>
    <t>國立新竹高級商業職業學校</t>
  </si>
  <si>
    <t>臺北市立麗山高級中學</t>
  </si>
  <si>
    <t>w</t>
    <phoneticPr fontId="2" type="noConversion"/>
  </si>
  <si>
    <t>/</t>
    <phoneticPr fontId="2" type="noConversion"/>
  </si>
  <si>
    <t>嘉義縣射箭委員會</t>
  </si>
  <si>
    <t>董連坤</t>
  </si>
  <si>
    <t>林育生</t>
  </si>
  <si>
    <t>林倉裕</t>
  </si>
  <si>
    <t>Good Shot射箭隊</t>
  </si>
  <si>
    <t>陳翔穩</t>
  </si>
  <si>
    <t>鄭子豪</t>
  </si>
  <si>
    <t>個人</t>
  </si>
  <si>
    <t>王正邦</t>
  </si>
  <si>
    <t>特力屋職業射箭隊</t>
  </si>
  <si>
    <t>田剛</t>
  </si>
  <si>
    <t>郭振維</t>
  </si>
  <si>
    <t>輔仁大學學校財團法人輔仁大學</t>
  </si>
  <si>
    <t>張弘毅</t>
  </si>
  <si>
    <t>張偉祥</t>
  </si>
  <si>
    <t>陳信夫</t>
  </si>
  <si>
    <t>朱孟烜</t>
  </si>
  <si>
    <t>方聖皓</t>
  </si>
  <si>
    <t>陳品勳</t>
  </si>
  <si>
    <t>郭長恩</t>
  </si>
  <si>
    <t>陳琮仁</t>
  </si>
  <si>
    <t>吳祖耀</t>
  </si>
  <si>
    <t>8C</t>
  </si>
  <si>
    <t>蕭聖鋒</t>
  </si>
  <si>
    <t>7C</t>
  </si>
  <si>
    <t>王琨棟</t>
  </si>
  <si>
    <t>6C</t>
  </si>
  <si>
    <t>李鴻廷</t>
  </si>
  <si>
    <t>5C</t>
  </si>
  <si>
    <t>張璿</t>
  </si>
  <si>
    <t>4C</t>
  </si>
  <si>
    <t>莊鎧瑋</t>
  </si>
  <si>
    <t>3C</t>
  </si>
  <si>
    <t>葉佐彥</t>
  </si>
  <si>
    <t>2C</t>
  </si>
  <si>
    <t>曾偉豪</t>
  </si>
  <si>
    <t>1C</t>
  </si>
  <si>
    <t>國家運動訓練中心</t>
  </si>
  <si>
    <t>陳宥辰</t>
  </si>
  <si>
    <t>楊証雄</t>
  </si>
  <si>
    <t>宋皓凱</t>
  </si>
  <si>
    <t>鄭郁儒</t>
  </si>
  <si>
    <t>林保慶</t>
  </si>
  <si>
    <t>劉晉君</t>
  </si>
  <si>
    <t>許權譯</t>
  </si>
  <si>
    <t>余恩瑞</t>
  </si>
  <si>
    <t>史宇軒</t>
  </si>
  <si>
    <t>臺北市立大學</t>
  </si>
  <si>
    <t>黃鼎鈞</t>
  </si>
  <si>
    <t>洪鈺淇</t>
  </si>
  <si>
    <t>陳增倫</t>
  </si>
  <si>
    <t>李宗旻</t>
  </si>
  <si>
    <t>陳政鴻</t>
  </si>
  <si>
    <t>張克允</t>
  </si>
  <si>
    <t>薛宇辰</t>
  </si>
  <si>
    <t>黃聖道</t>
  </si>
  <si>
    <t xml:space="preserve">國立體育大學 </t>
  </si>
  <si>
    <t>王為倫</t>
  </si>
  <si>
    <t>8B</t>
  </si>
  <si>
    <t>王元靖</t>
  </si>
  <si>
    <t>7B</t>
  </si>
  <si>
    <t>羅偉旻</t>
  </si>
  <si>
    <t>6B</t>
  </si>
  <si>
    <t>宋佳駿</t>
  </si>
  <si>
    <t>5B</t>
  </si>
  <si>
    <t>國立中正大學</t>
  </si>
  <si>
    <t>林虔德</t>
  </si>
  <si>
    <t>4B</t>
  </si>
  <si>
    <t>王資堯</t>
  </si>
  <si>
    <t>3B</t>
  </si>
  <si>
    <t>彭國瑋</t>
  </si>
  <si>
    <t>2B</t>
  </si>
  <si>
    <t>陳良旭</t>
  </si>
  <si>
    <t>1B</t>
  </si>
  <si>
    <t>吳春中</t>
  </si>
  <si>
    <t>桃園市立永豐高級中學 B隊</t>
  </si>
  <si>
    <t>許銘漢</t>
  </si>
  <si>
    <t>吳崇賢</t>
  </si>
  <si>
    <t>余浚成</t>
  </si>
  <si>
    <t>石祐誠</t>
  </si>
  <si>
    <t>桃園市立永豐高級中學 A隊</t>
  </si>
  <si>
    <t>楊凱安</t>
  </si>
  <si>
    <t>張書齊</t>
  </si>
  <si>
    <t>蔡坤良</t>
  </si>
  <si>
    <t>陳允得</t>
  </si>
  <si>
    <t>國立埔里高工 B隊</t>
  </si>
  <si>
    <t>洪家申</t>
  </si>
  <si>
    <t>陳柏盛</t>
  </si>
  <si>
    <t>潘旭昇</t>
  </si>
  <si>
    <t>國立埔里高工 A隊</t>
  </si>
  <si>
    <t>陳議醇</t>
  </si>
  <si>
    <t>劉宗霖</t>
  </si>
  <si>
    <t>林育震</t>
  </si>
  <si>
    <t>陳威志</t>
  </si>
  <si>
    <t>新北市明德高中 B隊</t>
  </si>
  <si>
    <t>周俊良</t>
  </si>
  <si>
    <t>新北市明德高中 A隊</t>
  </si>
  <si>
    <t>陳震</t>
  </si>
  <si>
    <t>8A</t>
  </si>
  <si>
    <t>李家丞</t>
  </si>
  <si>
    <t>7A</t>
  </si>
  <si>
    <t>林一石</t>
  </si>
  <si>
    <t>6A</t>
  </si>
  <si>
    <t>邱崇茗</t>
  </si>
  <si>
    <t>5A</t>
  </si>
  <si>
    <t>陳博閔</t>
  </si>
  <si>
    <t>4A</t>
  </si>
  <si>
    <t>林俊廷</t>
  </si>
  <si>
    <t>3A</t>
  </si>
  <si>
    <t>蔣  安</t>
  </si>
  <si>
    <t>2A</t>
  </si>
  <si>
    <t>王祺睿</t>
  </si>
  <si>
    <t>1A</t>
  </si>
  <si>
    <t>Score</t>
    <phoneticPr fontId="2" type="noConversion"/>
  </si>
  <si>
    <t>X's</t>
    <phoneticPr fontId="2" type="noConversion"/>
  </si>
  <si>
    <t>10+X's</t>
    <phoneticPr fontId="2" type="noConversion"/>
  </si>
  <si>
    <t>x</t>
    <phoneticPr fontId="2" type="noConversion"/>
  </si>
  <si>
    <t>70m-2</t>
    <phoneticPr fontId="2" type="noConversion"/>
  </si>
  <si>
    <t>X</t>
    <phoneticPr fontId="2" type="noConversion"/>
  </si>
  <si>
    <t>70m-1</t>
    <phoneticPr fontId="2" type="noConversion"/>
  </si>
  <si>
    <t>排名賽</t>
  </si>
  <si>
    <t>反曲弓公開男子組</t>
  </si>
  <si>
    <t>楊念綉</t>
  </si>
  <si>
    <t>潘美宇</t>
  </si>
  <si>
    <t>楊芷玟</t>
  </si>
  <si>
    <t>莊岢菁</t>
  </si>
  <si>
    <t>張家瑜</t>
  </si>
  <si>
    <t>莊湘琴</t>
  </si>
  <si>
    <t>朱子儒</t>
  </si>
  <si>
    <t>蔡梓筠</t>
  </si>
  <si>
    <t>魏鈺如</t>
  </si>
  <si>
    <t>簡采萍</t>
  </si>
  <si>
    <t>王苡安</t>
  </si>
  <si>
    <t>吳佩</t>
  </si>
  <si>
    <t>新北市體育總會射箭委員會</t>
  </si>
  <si>
    <t>郭育辰</t>
  </si>
  <si>
    <t>林芳瑜</t>
  </si>
  <si>
    <t>雷千瑩</t>
  </si>
  <si>
    <t>禹所希</t>
  </si>
  <si>
    <t>蔡雅安</t>
  </si>
  <si>
    <t>張心怡</t>
  </si>
  <si>
    <t>藍巧如</t>
  </si>
  <si>
    <t>林筱瑩</t>
  </si>
  <si>
    <t>李靜</t>
  </si>
  <si>
    <t>黃兆璟</t>
  </si>
  <si>
    <t>王綺珍</t>
  </si>
  <si>
    <t>周栗聿</t>
  </si>
  <si>
    <t>張情雯</t>
  </si>
  <si>
    <t>汪敏</t>
  </si>
  <si>
    <t>黃依婷</t>
  </si>
  <si>
    <t>葉乃馨</t>
  </si>
  <si>
    <t>楊佳欣</t>
  </si>
  <si>
    <t>廖麗心</t>
  </si>
  <si>
    <t>李宜亭</t>
  </si>
  <si>
    <t>余晨瑄</t>
  </si>
  <si>
    <t>林欣穎</t>
  </si>
  <si>
    <t>楊喻閔</t>
  </si>
  <si>
    <t>蔡雨芝</t>
  </si>
  <si>
    <t>林郁倢</t>
  </si>
  <si>
    <t>反曲弓公開女子組</t>
  </si>
  <si>
    <t>公開女子組</t>
  </si>
  <si>
    <t>X+10
總
數</t>
  </si>
  <si>
    <t>臺北市立萬芳高中</t>
  </si>
  <si>
    <t>國立臺灣體育運動大學 A隊</t>
  </si>
  <si>
    <t>國立臺灣體育運動大學 B隊</t>
  </si>
  <si>
    <t>國立臺灣體育運動大學 C隊</t>
  </si>
  <si>
    <t>國立臺灣體育運動大學</t>
  </si>
  <si>
    <t>(LARGE(C4：G4,1)+LARGE(C4：G4,2)+LARGE(C4：G4,3))</t>
    <phoneticPr fontId="3" type="noConversion"/>
  </si>
  <si>
    <t xml:space="preserve">  </t>
    <phoneticPr fontId="3" type="noConversion"/>
  </si>
  <si>
    <t>(九)敗</t>
    <phoneticPr fontId="3" type="noConversion"/>
  </si>
  <si>
    <t>(十)敗</t>
    <phoneticPr fontId="3" type="noConversion"/>
  </si>
  <si>
    <t>名</t>
    <phoneticPr fontId="3" type="noConversion"/>
  </si>
  <si>
    <t>(十一)敗</t>
    <phoneticPr fontId="3" type="noConversion"/>
  </si>
  <si>
    <t>(十二)敗</t>
    <phoneticPr fontId="3" type="noConversion"/>
  </si>
  <si>
    <t>七</t>
  </si>
  <si>
    <t>八</t>
  </si>
  <si>
    <t>名</t>
  </si>
  <si>
    <t>分數</t>
    <phoneticPr fontId="3" type="noConversion"/>
  </si>
  <si>
    <t>名次</t>
    <phoneticPr fontId="6" type="noConversion"/>
  </si>
  <si>
    <t>單位</t>
    <phoneticPr fontId="6" type="noConversion"/>
  </si>
  <si>
    <t>姓　名</t>
    <phoneticPr fontId="6" type="noConversion"/>
  </si>
  <si>
    <t>成績</t>
    <phoneticPr fontId="6" type="noConversion"/>
  </si>
  <si>
    <t>組別：</t>
    <phoneticPr fontId="6" type="noConversion"/>
  </si>
  <si>
    <t>1/2(12箭)</t>
    <phoneticPr fontId="6" type="noConversion"/>
  </si>
  <si>
    <t>姓名</t>
    <phoneticPr fontId="6" type="noConversion"/>
  </si>
  <si>
    <t>金牌戰</t>
    <phoneticPr fontId="6" type="noConversion"/>
  </si>
  <si>
    <t>金牌</t>
    <phoneticPr fontId="6" type="noConversion"/>
  </si>
  <si>
    <t>銀牌</t>
    <phoneticPr fontId="6" type="noConversion"/>
  </si>
  <si>
    <t>銅牌戰</t>
    <phoneticPr fontId="6" type="noConversion"/>
  </si>
  <si>
    <t>銅牌</t>
    <phoneticPr fontId="6" type="noConversion"/>
  </si>
  <si>
    <t>第四名</t>
    <phoneticPr fontId="6" type="noConversion"/>
  </si>
  <si>
    <t>Ａ</t>
    <phoneticPr fontId="6" type="noConversion"/>
  </si>
  <si>
    <t>Ｄ</t>
    <phoneticPr fontId="6" type="noConversion"/>
  </si>
  <si>
    <t>Ｂ</t>
    <phoneticPr fontId="6" type="noConversion"/>
  </si>
  <si>
    <t>Ｃ</t>
    <phoneticPr fontId="6" type="noConversion"/>
  </si>
  <si>
    <t xml:space="preserve"> 中華民國射箭協會  奧運局個人對抗表</t>
  </si>
  <si>
    <t>1/16(18箭)</t>
  </si>
  <si>
    <t>1/8(18箭)</t>
  </si>
  <si>
    <t>1/4(12箭)</t>
    <phoneticPr fontId="6" type="noConversion"/>
  </si>
  <si>
    <t>1/16(18箭)</t>
    <phoneticPr fontId="6" type="noConversion"/>
  </si>
  <si>
    <t>裁判長：</t>
    <phoneticPr fontId="6" type="noConversion"/>
  </si>
  <si>
    <t>競賽組：</t>
    <phoneticPr fontId="6" type="noConversion"/>
  </si>
  <si>
    <t>紀錄組：</t>
    <phoneticPr fontId="6" type="noConversion"/>
  </si>
  <si>
    <t>公開男子組  個人對抗賽</t>
    <phoneticPr fontId="3" type="noConversion"/>
  </si>
  <si>
    <t>資格賽成績</t>
    <phoneticPr fontId="6" type="noConversion"/>
  </si>
  <si>
    <t>名次</t>
    <phoneticPr fontId="33" type="noConversion"/>
  </si>
  <si>
    <t>單位</t>
    <phoneticPr fontId="33" type="noConversion"/>
  </si>
  <si>
    <t>分數</t>
    <phoneticPr fontId="33" type="noConversion"/>
  </si>
  <si>
    <t>金牌賽 （交互發射）</t>
  </si>
  <si>
    <t>銅牌賽 （交互發射）</t>
  </si>
  <si>
    <r>
      <t>1/4</t>
    </r>
    <r>
      <rPr>
        <sz val="12"/>
        <color theme="1"/>
        <rFont val="新細明體"/>
        <family val="2"/>
        <charset val="136"/>
        <scheme val="minor"/>
      </rPr>
      <t>對抗賽（同時發射）</t>
    </r>
    <phoneticPr fontId="6" type="noConversion"/>
  </si>
  <si>
    <r>
      <t>1/2</t>
    </r>
    <r>
      <rPr>
        <sz val="12"/>
        <color theme="1"/>
        <rFont val="新細明體"/>
        <family val="2"/>
        <charset val="136"/>
        <scheme val="minor"/>
      </rPr>
      <t>對抗賽（交互發射）</t>
    </r>
    <phoneticPr fontId="6" type="noConversion"/>
  </si>
  <si>
    <t>新竹市112年市長盃射箭錦標賽</t>
    <phoneticPr fontId="3" type="noConversion"/>
  </si>
  <si>
    <t>新竹市112年市長盃射箭錦標賽</t>
    <phoneticPr fontId="3" type="noConversion"/>
  </si>
  <si>
    <t>新竹市112年市長盃射箭錦標賽</t>
    <phoneticPr fontId="3" type="noConversion"/>
  </si>
  <si>
    <t>團體對抗賽</t>
    <phoneticPr fontId="3" type="noConversion"/>
  </si>
  <si>
    <t>新竹市112年市長盃射箭錦標賽</t>
    <phoneticPr fontId="3" type="noConversion"/>
  </si>
  <si>
    <t>新竹市112年市長盃射箭錦標賽</t>
    <phoneticPr fontId="3" type="noConversion"/>
  </si>
  <si>
    <t>新竹市112年市長盃射箭錦標賽</t>
    <phoneticPr fontId="3" type="noConversion"/>
  </si>
  <si>
    <t>新竹市112年市長盃射箭錦標賽</t>
    <phoneticPr fontId="3" type="noConversion"/>
  </si>
  <si>
    <t>國中男子組  個人排名賽</t>
    <phoneticPr fontId="3" type="noConversion"/>
  </si>
  <si>
    <t>國中女子組  個人排名賽</t>
    <phoneticPr fontId="3" type="noConversion"/>
  </si>
  <si>
    <t>國中男子組  團體排名</t>
    <phoneticPr fontId="3" type="noConversion"/>
  </si>
  <si>
    <t>組別：國中男子組 團體對抗賽</t>
    <phoneticPr fontId="6" type="noConversion"/>
  </si>
  <si>
    <t>國中女子組  團體排名</t>
    <phoneticPr fontId="3" type="noConversion"/>
  </si>
  <si>
    <t>組別：國中女子組 團體對抗賽</t>
    <phoneticPr fontId="6" type="noConversion"/>
  </si>
  <si>
    <t>國中組 混雙排名賽</t>
    <phoneticPr fontId="3" type="noConversion"/>
  </si>
  <si>
    <t>國中男子組  個人對抗賽</t>
    <phoneticPr fontId="6" type="noConversion"/>
  </si>
  <si>
    <t>國中女子組  個人對抗賽</t>
    <phoneticPr fontId="6" type="noConversion"/>
  </si>
  <si>
    <t>國中男子組</t>
    <phoneticPr fontId="3" type="noConversion"/>
  </si>
  <si>
    <t>國中女子組</t>
    <phoneticPr fontId="3" type="noConversion"/>
  </si>
  <si>
    <t>國中男子組</t>
    <phoneticPr fontId="3" type="noConversion"/>
  </si>
  <si>
    <t>國中女子組</t>
    <phoneticPr fontId="3" type="noConversion"/>
  </si>
  <si>
    <t>國中組</t>
    <phoneticPr fontId="3" type="noConversion"/>
  </si>
  <si>
    <t>國中組</t>
    <phoneticPr fontId="3" type="noConversion"/>
  </si>
  <si>
    <t>新竹市立富禮國民中學</t>
  </si>
  <si>
    <t>新竹市立三民國中</t>
  </si>
  <si>
    <t>苗栗縣立大倫國民中學</t>
  </si>
  <si>
    <t>林軒廷</t>
  </si>
  <si>
    <t>陳品安</t>
  </si>
  <si>
    <t>莊承峻</t>
  </si>
  <si>
    <t>杜易澄</t>
  </si>
  <si>
    <t>李奕宏</t>
  </si>
  <si>
    <t>傅子濬</t>
  </si>
  <si>
    <t>彭子藝</t>
  </si>
  <si>
    <t>林禹皓</t>
  </si>
  <si>
    <t>陳宗羿</t>
  </si>
  <si>
    <t>新竹市立富禮國民中學 A</t>
  </si>
  <si>
    <t>新竹市培英國中</t>
  </si>
  <si>
    <t>新竹市光華國中</t>
  </si>
  <si>
    <t>新竹市立富禮國民中學 B</t>
  </si>
  <si>
    <t>台南市中山國中</t>
  </si>
  <si>
    <t>韓晨晞</t>
  </si>
  <si>
    <t>楊于芳</t>
  </si>
  <si>
    <t>廖珮涵</t>
  </si>
  <si>
    <t>倪瑋君</t>
  </si>
  <si>
    <t>林俞均</t>
  </si>
  <si>
    <t>詹雅涵</t>
  </si>
  <si>
    <t>黃宥芹</t>
  </si>
  <si>
    <t>徐意婷</t>
  </si>
  <si>
    <t>徐巧譯</t>
  </si>
  <si>
    <t>林品妍</t>
  </si>
  <si>
    <t>卲芃榛</t>
  </si>
  <si>
    <t>謝詠雯</t>
  </si>
  <si>
    <t>楊羽希</t>
  </si>
  <si>
    <t>連翊汝</t>
  </si>
  <si>
    <t>曾祈恩</t>
  </si>
  <si>
    <t>苗栗縣立大倫國民中學</t>
    <phoneticPr fontId="3" type="noConversion"/>
  </si>
  <si>
    <t>盧煒捷</t>
  </si>
  <si>
    <t>鐘侑成</t>
  </si>
  <si>
    <t>范承畯</t>
  </si>
  <si>
    <t>李禮隆</t>
  </si>
  <si>
    <t>沈羿溦</t>
  </si>
  <si>
    <t>邱鈺森</t>
  </si>
  <si>
    <t>劉銘杰</t>
  </si>
  <si>
    <t>彭翊庭</t>
  </si>
  <si>
    <t>林佑誠</t>
  </si>
  <si>
    <t>彭冠宸</t>
  </si>
  <si>
    <t>王芍之</t>
  </si>
  <si>
    <t>朱梓芠</t>
  </si>
  <si>
    <t>蔡佳妮</t>
  </si>
  <si>
    <t>陳禹彤</t>
  </si>
  <si>
    <t>梁尚沂</t>
  </si>
  <si>
    <t>徐采妏</t>
  </si>
  <si>
    <t>莊侑恩</t>
  </si>
  <si>
    <t>馬邑昕</t>
  </si>
  <si>
    <t>新竹市立富禮國民中學 B</t>
    <phoneticPr fontId="3" type="noConversion"/>
  </si>
  <si>
    <t>新竹市立富禮國民中學 A</t>
    <phoneticPr fontId="3" type="noConversion"/>
  </si>
  <si>
    <t>新竹市立富禮國民中學 A</t>
    <phoneticPr fontId="3" type="noConversion"/>
  </si>
  <si>
    <t>新竹市立三民國中</t>
    <phoneticPr fontId="3" type="noConversion"/>
  </si>
  <si>
    <t>新竹市立三民國中</t>
    <phoneticPr fontId="3" type="noConversion"/>
  </si>
  <si>
    <t>田聖熙</t>
    <phoneticPr fontId="3" type="noConversion"/>
  </si>
  <si>
    <t>名次</t>
    <phoneticPr fontId="6" type="noConversion"/>
  </si>
  <si>
    <t>15B</t>
    <phoneticPr fontId="3" type="noConversion"/>
  </si>
  <si>
    <t>15C</t>
    <phoneticPr fontId="3" type="noConversion"/>
  </si>
  <si>
    <t>16A</t>
    <phoneticPr fontId="3" type="noConversion"/>
  </si>
  <si>
    <t>16B</t>
    <phoneticPr fontId="3" type="noConversion"/>
  </si>
  <si>
    <t>16C</t>
    <phoneticPr fontId="3" type="noConversion"/>
  </si>
  <si>
    <t>17A</t>
    <phoneticPr fontId="3" type="noConversion"/>
  </si>
  <si>
    <t>18A</t>
    <phoneticPr fontId="3" type="noConversion"/>
  </si>
  <si>
    <t>19C</t>
    <phoneticPr fontId="3" type="noConversion"/>
  </si>
  <si>
    <t>20A</t>
    <phoneticPr fontId="3" type="noConversion"/>
  </si>
  <si>
    <t>20B</t>
    <phoneticPr fontId="3" type="noConversion"/>
  </si>
  <si>
    <t>國中男子新人組  個人排名賽</t>
    <phoneticPr fontId="3" type="noConversion"/>
  </si>
  <si>
    <t>國中女子新人組  個人排名賽</t>
    <phoneticPr fontId="3" type="noConversion"/>
  </si>
  <si>
    <t>20公尺</t>
    <phoneticPr fontId="3" type="noConversion"/>
  </si>
  <si>
    <t>50公尺</t>
    <phoneticPr fontId="3" type="noConversion"/>
  </si>
  <si>
    <t>50公尺</t>
    <phoneticPr fontId="3" type="noConversion"/>
  </si>
  <si>
    <t>20C</t>
    <phoneticPr fontId="3" type="noConversion"/>
  </si>
  <si>
    <t>17C</t>
    <phoneticPr fontId="3" type="noConversion"/>
  </si>
  <si>
    <t>18B</t>
    <phoneticPr fontId="3" type="noConversion"/>
  </si>
  <si>
    <t>18C</t>
    <phoneticPr fontId="3" type="noConversion"/>
  </si>
  <si>
    <t>19B</t>
    <phoneticPr fontId="3" type="noConversion"/>
  </si>
  <si>
    <t>連翊汝</t>
    <phoneticPr fontId="3" type="noConversion"/>
  </si>
  <si>
    <t>50M</t>
    <phoneticPr fontId="6" type="noConversion"/>
  </si>
  <si>
    <t>50M</t>
    <phoneticPr fontId="3" type="noConversion"/>
  </si>
  <si>
    <t>50M</t>
    <phoneticPr fontId="6" type="noConversion"/>
  </si>
  <si>
    <t>50M</t>
    <phoneticPr fontId="3" type="noConversion"/>
  </si>
  <si>
    <t>田聖熙</t>
  </si>
  <si>
    <t>14C</t>
    <phoneticPr fontId="3" type="noConversion"/>
  </si>
  <si>
    <t>17A</t>
    <phoneticPr fontId="3" type="noConversion"/>
  </si>
  <si>
    <t>19C</t>
    <phoneticPr fontId="3" type="noConversion"/>
  </si>
  <si>
    <t>新竹市立富禮國民中學 A</t>
    <phoneticPr fontId="3" type="noConversion"/>
  </si>
  <si>
    <t>苗栗縣立大倫國民中學</t>
    <phoneticPr fontId="3" type="noConversion"/>
  </si>
  <si>
    <t>個人對抗賽</t>
  </si>
  <si>
    <t>國中男子組對抗</t>
  </si>
  <si>
    <t>國中女抗</t>
  </si>
  <si>
    <t>個人排名賽</t>
  </si>
  <si>
    <t>國中女子組</t>
    <phoneticPr fontId="3" type="noConversion"/>
  </si>
  <si>
    <t>國女子組</t>
    <phoneticPr fontId="3" type="noConversion"/>
  </si>
  <si>
    <t>國中男子組</t>
    <phoneticPr fontId="3" type="noConversion"/>
  </si>
  <si>
    <t>個人對抗賽</t>
    <phoneticPr fontId="3" type="noConversion"/>
  </si>
  <si>
    <t>國中男子新人組</t>
  </si>
  <si>
    <t>國中男子新人組</t>
    <phoneticPr fontId="3" type="noConversion"/>
  </si>
  <si>
    <t>國中女子新人組</t>
    <phoneticPr fontId="3" type="noConversion"/>
  </si>
  <si>
    <t>個人排名賽</t>
    <phoneticPr fontId="3" type="noConversion"/>
  </si>
  <si>
    <t>國中女子新人組</t>
    <phoneticPr fontId="3" type="noConversion"/>
  </si>
  <si>
    <t>苗栗縣立大倫國民中學</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</si>
</sst>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7" x14ac:knownFonts="1">
    <font>
      <sz val="12"/>
      <color theme="1"/>
      <name val="新細明體"/>
      <family val="2"/>
      <charset val="136"/>
      <scheme val="minor"/>
    </font>
    <font>
      <sz val="12"/>
      <color theme="1"/>
      <name val="新細明體"/>
      <family val="2"/>
      <charset val="136"/>
      <scheme val="minor"/>
    </font>
    <font>
      <sz val="16"/>
      <color theme="1"/>
      <name val="微軟正黑體"/>
      <family val="2"/>
      <charset val="136"/>
    </font>
    <font>
      <sz val="9"/>
      <name val="新細明體"/>
      <family val="2"/>
      <charset val="136"/>
      <scheme val="minor"/>
    </font>
    <font>
      <sz val="12"/>
      <color theme="1"/>
      <name val="微軟正黑體"/>
      <family val="2"/>
      <charset val="136"/>
    </font>
    <font>
      <sz val="12"/>
      <name val="微軟正黑體"/>
      <family val="2"/>
      <charset val="136"/>
    </font>
    <font>
      <sz val="9"/>
      <name val="新細明體"/>
      <family val="1"/>
      <charset val="136"/>
    </font>
    <font>
      <sz val="12"/>
      <name val="新細明體"/>
      <family val="1"/>
      <charset val="136"/>
    </font>
    <font>
      <sz val="16"/>
      <name val="微軟正黑體"/>
      <family val="2"/>
      <charset val="136"/>
    </font>
    <font>
      <sz val="12"/>
      <color theme="1"/>
      <name val="新細明體"/>
      <family val="1"/>
      <charset val="136"/>
      <scheme val="minor"/>
    </font>
    <font>
      <sz val="12"/>
      <color theme="1"/>
      <name val="新細明體"/>
      <family val="1"/>
      <charset val="136"/>
      <scheme val="major"/>
    </font>
    <font>
      <sz val="14"/>
      <name val="微軟正黑體"/>
      <family val="2"/>
      <charset val="136"/>
    </font>
    <font>
      <sz val="12"/>
      <name val="新細明體"/>
      <family val="1"/>
      <charset val="136"/>
      <scheme val="major"/>
    </font>
    <font>
      <b/>
      <sz val="12"/>
      <name val="微軟正黑體"/>
      <family val="2"/>
      <charset val="136"/>
    </font>
    <font>
      <sz val="14"/>
      <color rgb="FFFF0000"/>
      <name val="微軟正黑體"/>
      <family val="2"/>
      <charset val="136"/>
    </font>
    <font>
      <sz val="12"/>
      <color theme="0"/>
      <name val="微軟正黑體"/>
      <family val="2"/>
      <charset val="136"/>
    </font>
    <font>
      <sz val="12"/>
      <color theme="0"/>
      <name val="新細明體"/>
      <family val="1"/>
      <charset val="136"/>
      <scheme val="major"/>
    </font>
    <font>
      <sz val="12"/>
      <name val="新細明體"/>
      <family val="1"/>
      <charset val="136"/>
      <scheme val="minor"/>
    </font>
    <font>
      <b/>
      <sz val="20"/>
      <name val="微軟正黑體"/>
      <family val="2"/>
      <charset val="136"/>
    </font>
    <font>
      <b/>
      <sz val="12"/>
      <color theme="0"/>
      <name val="微軟正黑體"/>
      <family val="2"/>
      <charset val="136"/>
    </font>
    <font>
      <sz val="12"/>
      <color rgb="FFFF0000"/>
      <name val="微軟正黑體"/>
      <family val="2"/>
      <charset val="136"/>
    </font>
    <font>
      <sz val="12"/>
      <color indexed="10"/>
      <name val="微軟正黑體"/>
      <family val="2"/>
      <charset val="136"/>
    </font>
    <font>
      <sz val="12"/>
      <name val="標楷體"/>
      <family val="4"/>
      <charset val="136"/>
    </font>
    <font>
      <sz val="12"/>
      <color theme="2"/>
      <name val="微軟正黑體"/>
      <family val="2"/>
      <charset val="136"/>
    </font>
    <font>
      <sz val="10"/>
      <name val="標楷體"/>
      <family val="4"/>
      <charset val="136"/>
    </font>
    <font>
      <b/>
      <sz val="12"/>
      <name val="標楷體"/>
      <family val="4"/>
      <charset val="136"/>
    </font>
    <font>
      <b/>
      <sz val="10"/>
      <name val="標楷體"/>
      <family val="4"/>
      <charset val="136"/>
    </font>
    <font>
      <b/>
      <sz val="16"/>
      <name val="標楷體"/>
      <family val="4"/>
      <charset val="136"/>
    </font>
    <font>
      <b/>
      <sz val="10"/>
      <color indexed="10"/>
      <name val="標楷體"/>
      <family val="4"/>
      <charset val="136"/>
    </font>
    <font>
      <sz val="10"/>
      <color indexed="10"/>
      <name val="標楷體"/>
      <family val="4"/>
      <charset val="136"/>
    </font>
    <font>
      <sz val="12"/>
      <name val="Times New Roman"/>
      <family val="1"/>
    </font>
    <font>
      <sz val="48"/>
      <color indexed="10"/>
      <name val="標楷體"/>
      <family val="4"/>
      <charset val="136"/>
    </font>
    <font>
      <sz val="16"/>
      <name val="標楷體"/>
      <family val="4"/>
      <charset val="136"/>
    </font>
    <font>
      <sz val="9"/>
      <name val="細明體"/>
      <family val="3"/>
      <charset val="136"/>
    </font>
    <font>
      <sz val="12"/>
      <color indexed="10"/>
      <name val="標楷體"/>
      <family val="4"/>
      <charset val="136"/>
    </font>
    <font>
      <b/>
      <sz val="12"/>
      <color indexed="10"/>
      <name val="標楷體"/>
      <family val="4"/>
      <charset val="136"/>
    </font>
    <font>
      <sz val="12"/>
      <color theme="1"/>
      <name val="新細明體"/>
      <family val="2"/>
      <charset val="136"/>
    </font>
    <font>
      <sz val="12"/>
      <color theme="1"/>
      <name val="SimSun"/>
    </font>
    <font>
      <sz val="12"/>
      <color theme="1"/>
      <name val="SimSun"/>
    </font>
    <font>
      <sz val="12"/>
      <color theme="1"/>
      <name val="標楷體"/>
      <family val="4"/>
      <charset val="136"/>
    </font>
    <font>
      <sz val="9"/>
      <color indexed="81"/>
      <name val="Tahoma"/>
      <family val="2"/>
    </font>
    <font>
      <b/>
      <sz val="9"/>
      <color indexed="81"/>
      <name val="Tahoma"/>
      <family val="2"/>
    </font>
    <font>
      <sz val="12"/>
      <color theme="1"/>
      <name val="SimSun"/>
    </font>
    <font>
      <sz val="12"/>
      <color theme="1"/>
      <name val="SimSun"/>
    </font>
    <font>
      <sz val="12"/>
      <color theme="1"/>
      <name val="Times New Roman"/>
      <family val="1"/>
    </font>
    <font>
      <sz val="12"/>
      <color theme="1"/>
      <name val="SimSun"/>
    </font>
    <font>
      <sz val="12"/>
      <color theme="1"/>
      <name val="SimSun"/>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indexed="9"/>
        <bgColor indexed="64"/>
      </patternFill>
    </fill>
  </fills>
  <borders count="19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auto="1"/>
      </bottom>
      <diagonal/>
    </border>
    <border>
      <left style="medium">
        <color indexed="64"/>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ck">
        <color auto="1"/>
      </left>
      <right style="thin">
        <color auto="1"/>
      </right>
      <top style="thin">
        <color auto="1"/>
      </top>
      <bottom/>
      <diagonal/>
    </border>
    <border>
      <left style="thin">
        <color auto="1"/>
      </left>
      <right style="medium">
        <color indexed="64"/>
      </right>
      <top style="thin">
        <color auto="1"/>
      </top>
      <bottom/>
      <diagonal/>
    </border>
    <border>
      <left/>
      <right style="medium">
        <color auto="1"/>
      </right>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indexed="64"/>
      </bottom>
      <diagonal/>
    </border>
    <border>
      <left style="thin">
        <color auto="1"/>
      </left>
      <right style="medium">
        <color indexed="64"/>
      </right>
      <top style="medium">
        <color auto="1"/>
      </top>
      <bottom/>
      <diagonal/>
    </border>
    <border>
      <left style="thin">
        <color auto="1"/>
      </left>
      <right style="medium">
        <color indexed="64"/>
      </right>
      <top/>
      <bottom style="medium">
        <color auto="1"/>
      </bottom>
      <diagonal/>
    </border>
    <border>
      <left/>
      <right style="thin">
        <color auto="1"/>
      </right>
      <top style="thick">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indexed="64"/>
      </right>
      <top/>
      <bottom/>
      <diagonal/>
    </border>
    <border>
      <left style="medium">
        <color auto="1"/>
      </left>
      <right style="thin">
        <color auto="1"/>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ck">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ck">
        <color auto="1"/>
      </right>
      <top style="thick">
        <color auto="1"/>
      </top>
      <bottom/>
      <diagonal/>
    </border>
    <border>
      <left style="thin">
        <color auto="1"/>
      </left>
      <right style="thick">
        <color auto="1"/>
      </right>
      <top/>
      <bottom style="thick">
        <color auto="1"/>
      </bottom>
      <diagonal/>
    </border>
    <border>
      <left/>
      <right/>
      <top style="double">
        <color auto="1"/>
      </top>
      <bottom/>
      <diagonal/>
    </border>
    <border>
      <left style="thin">
        <color auto="1"/>
      </left>
      <right/>
      <top style="thin">
        <color auto="1"/>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indexed="64"/>
      </bottom>
      <diagonal/>
    </border>
    <border>
      <left style="dashed">
        <color auto="1"/>
      </left>
      <right style="dashed">
        <color auto="1"/>
      </right>
      <top style="dashed">
        <color auto="1"/>
      </top>
      <bottom style="medium">
        <color indexed="64"/>
      </bottom>
      <diagonal/>
    </border>
    <border>
      <left style="dashed">
        <color auto="1"/>
      </left>
      <right style="medium">
        <color auto="1"/>
      </right>
      <top style="dashed">
        <color auto="1"/>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ck">
        <color auto="1"/>
      </left>
      <right style="dashed">
        <color auto="1"/>
      </right>
      <top style="thick">
        <color auto="1"/>
      </top>
      <bottom style="dashed">
        <color auto="1"/>
      </bottom>
      <diagonal/>
    </border>
    <border>
      <left style="dashed">
        <color auto="1"/>
      </left>
      <right style="dashed">
        <color auto="1"/>
      </right>
      <top style="thick">
        <color auto="1"/>
      </top>
      <bottom style="dashed">
        <color auto="1"/>
      </bottom>
      <diagonal/>
    </border>
    <border>
      <left style="dashed">
        <color auto="1"/>
      </left>
      <right style="thick">
        <color auto="1"/>
      </right>
      <top style="thick">
        <color auto="1"/>
      </top>
      <bottom style="dashed">
        <color auto="1"/>
      </bottom>
      <diagonal/>
    </border>
    <border>
      <left style="thick">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right style="dashed">
        <color auto="1"/>
      </right>
      <top style="thick">
        <color auto="1"/>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thick">
        <color auto="1"/>
      </bottom>
      <diagonal/>
    </border>
    <border>
      <left style="medium">
        <color rgb="FF000000"/>
      </left>
      <right style="medium">
        <color rgb="FF000000"/>
      </right>
      <top/>
      <bottom style="medium">
        <color rgb="FF000000"/>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right style="dashed">
        <color auto="1"/>
      </right>
      <top style="dashed">
        <color auto="1"/>
      </top>
      <bottom style="medium">
        <color indexed="64"/>
      </bottom>
      <diagonal/>
    </border>
    <border>
      <left/>
      <right style="dashed">
        <color auto="1"/>
      </right>
      <top style="medium">
        <color auto="1"/>
      </top>
      <bottom style="dashed">
        <color auto="1"/>
      </bottom>
      <diagonal/>
    </border>
    <border>
      <left style="medium">
        <color rgb="FF000000"/>
      </left>
      <right style="medium">
        <color rgb="FF000000"/>
      </right>
      <top style="medium">
        <color rgb="FF000000"/>
      </top>
      <bottom style="dotted">
        <color rgb="FF000000"/>
      </bottom>
      <diagonal/>
    </border>
    <border>
      <left style="medium">
        <color rgb="FF000000"/>
      </left>
      <right style="medium">
        <color rgb="FF000000"/>
      </right>
      <top style="dotted">
        <color rgb="FF000000"/>
      </top>
      <bottom style="medium">
        <color rgb="FF000000"/>
      </bottom>
      <diagonal/>
    </border>
    <border>
      <left style="thin">
        <color indexed="64"/>
      </left>
      <right style="medium">
        <color indexed="64"/>
      </right>
      <top style="medium">
        <color indexed="64"/>
      </top>
      <bottom style="dashed">
        <color auto="1"/>
      </bottom>
      <diagonal/>
    </border>
    <border>
      <left style="thin">
        <color indexed="64"/>
      </left>
      <right style="medium">
        <color indexed="64"/>
      </right>
      <top style="dashed">
        <color auto="1"/>
      </top>
      <bottom style="dashed">
        <color auto="1"/>
      </bottom>
      <diagonal/>
    </border>
    <border>
      <left/>
      <right style="thin">
        <color auto="1"/>
      </right>
      <top style="medium">
        <color auto="1"/>
      </top>
      <bottom style="thick">
        <color auto="1"/>
      </bottom>
      <diagonal/>
    </border>
    <border>
      <left style="thick">
        <color auto="1"/>
      </left>
      <right style="thin">
        <color auto="1"/>
      </right>
      <top style="thick">
        <color auto="1"/>
      </top>
      <bottom style="dotted">
        <color auto="1"/>
      </bottom>
      <diagonal/>
    </border>
    <border>
      <left style="thin">
        <color auto="1"/>
      </left>
      <right style="thin">
        <color auto="1"/>
      </right>
      <top style="thick">
        <color auto="1"/>
      </top>
      <bottom style="dotted">
        <color auto="1"/>
      </bottom>
      <diagonal/>
    </border>
    <border>
      <left style="thick">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ck">
        <color auto="1"/>
      </left>
      <right style="thin">
        <color auto="1"/>
      </right>
      <top style="dotted">
        <color auto="1"/>
      </top>
      <bottom style="thick">
        <color auto="1"/>
      </bottom>
      <diagonal/>
    </border>
    <border>
      <left style="thin">
        <color auto="1"/>
      </left>
      <right style="thin">
        <color auto="1"/>
      </right>
      <top style="dotted">
        <color auto="1"/>
      </top>
      <bottom style="thick">
        <color auto="1"/>
      </bottom>
      <diagonal/>
    </border>
    <border>
      <left style="medium">
        <color auto="1"/>
      </left>
      <right style="thin">
        <color auto="1"/>
      </right>
      <top style="thick">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ck">
        <color auto="1"/>
      </bottom>
      <diagonal/>
    </border>
    <border>
      <left style="medium">
        <color rgb="FF000000"/>
      </left>
      <right style="medium">
        <color rgb="FF000000"/>
      </right>
      <top style="dotted">
        <color rgb="FF000000"/>
      </top>
      <bottom style="dotted">
        <color rgb="FF000000"/>
      </bottom>
      <diagonal/>
    </border>
    <border>
      <left style="dashed">
        <color auto="1"/>
      </left>
      <right style="dashed">
        <color auto="1"/>
      </right>
      <top/>
      <bottom style="dashed">
        <color auto="1"/>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rgb="FF000000"/>
      </right>
      <top style="dotted">
        <color rgb="FF000000"/>
      </top>
      <bottom style="thick">
        <color auto="1"/>
      </bottom>
      <diagonal/>
    </border>
    <border>
      <left style="medium">
        <color rgb="FF000000"/>
      </left>
      <right style="medium">
        <color rgb="FF000000"/>
      </right>
      <top style="thick">
        <color auto="1"/>
      </top>
      <bottom style="dotted">
        <color rgb="FF000000"/>
      </bottom>
      <diagonal/>
    </border>
    <border>
      <left style="medium">
        <color rgb="FF000000"/>
      </left>
      <right style="medium">
        <color rgb="FF000000"/>
      </right>
      <top style="medium">
        <color indexed="64"/>
      </top>
      <bottom style="dotted">
        <color rgb="FF000000"/>
      </bottom>
      <diagonal/>
    </border>
    <border>
      <left style="medium">
        <color rgb="FF000000"/>
      </left>
      <right style="medium">
        <color rgb="FF000000"/>
      </right>
      <top style="dotted">
        <color rgb="FF000000"/>
      </top>
      <bottom style="medium">
        <color auto="1"/>
      </bottom>
      <diagonal/>
    </border>
    <border>
      <left style="medium">
        <color rgb="FF000000"/>
      </left>
      <right/>
      <top style="dotted">
        <color rgb="FF000000"/>
      </top>
      <bottom style="dotted">
        <color rgb="FF000000"/>
      </bottom>
      <diagonal/>
    </border>
    <border>
      <left style="dashed">
        <color auto="1"/>
      </left>
      <right style="medium">
        <color auto="1"/>
      </right>
      <top/>
      <bottom style="dashed">
        <color auto="1"/>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medium">
        <color rgb="FF000000"/>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rgb="FF000000"/>
      </left>
      <right style="dotted">
        <color rgb="FF000000"/>
      </right>
      <top style="medium">
        <color auto="1"/>
      </top>
      <bottom style="dotted">
        <color rgb="FF000000"/>
      </bottom>
      <diagonal/>
    </border>
    <border>
      <left/>
      <right style="dashed">
        <color auto="1"/>
      </right>
      <top/>
      <bottom style="dashed">
        <color auto="1"/>
      </bottom>
      <diagonal/>
    </border>
    <border>
      <left/>
      <right style="dotted">
        <color rgb="FF000000"/>
      </right>
      <top style="dotted">
        <color rgb="FF000000"/>
      </top>
      <bottom style="dotted">
        <color rgb="FF000000"/>
      </bottom>
      <diagonal/>
    </border>
    <border>
      <left/>
      <right style="dotted">
        <color rgb="FF000000"/>
      </right>
      <top style="dotted">
        <color rgb="FF000000"/>
      </top>
      <bottom style="medium">
        <color rgb="FF000000"/>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dotted">
        <color auto="1"/>
      </top>
      <bottom style="dash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thick">
        <color auto="1"/>
      </left>
      <right style="dashed">
        <color auto="1"/>
      </right>
      <top/>
      <bottom style="dashed">
        <color auto="1"/>
      </bottom>
      <diagonal/>
    </border>
    <border>
      <left style="medium">
        <color rgb="FF000000"/>
      </left>
      <right style="medium">
        <color rgb="FF000000"/>
      </right>
      <top/>
      <bottom style="dotted">
        <color rgb="FF000000"/>
      </bottom>
      <diagonal/>
    </border>
    <border>
      <left style="medium">
        <color rgb="FF000000"/>
      </left>
      <right style="medium">
        <color indexed="64"/>
      </right>
      <top style="thick">
        <color auto="1"/>
      </top>
      <bottom style="dotted">
        <color rgb="FF000000"/>
      </bottom>
      <diagonal/>
    </border>
    <border>
      <left style="medium">
        <color rgb="FF000000"/>
      </left>
      <right style="medium">
        <color indexed="64"/>
      </right>
      <top style="dotted">
        <color rgb="FF000000"/>
      </top>
      <bottom style="dotted">
        <color rgb="FF000000"/>
      </bottom>
      <diagonal/>
    </border>
    <border>
      <left style="medium">
        <color rgb="FF000000"/>
      </left>
      <right style="medium">
        <color indexed="64"/>
      </right>
      <top style="dotted">
        <color rgb="FF000000"/>
      </top>
      <bottom style="thick">
        <color auto="1"/>
      </bottom>
      <diagonal/>
    </border>
    <border>
      <left style="dotted">
        <color auto="1"/>
      </left>
      <right/>
      <top style="medium">
        <color auto="1"/>
      </top>
      <bottom style="dotted">
        <color auto="1"/>
      </bottom>
      <diagonal/>
    </border>
    <border>
      <left style="dotted">
        <color auto="1"/>
      </left>
      <right/>
      <top style="dotted">
        <color auto="1"/>
      </top>
      <bottom style="dotted">
        <color auto="1"/>
      </bottom>
      <diagonal/>
    </border>
    <border>
      <left style="medium">
        <color rgb="FF000000"/>
      </left>
      <right/>
      <top style="medium">
        <color auto="1"/>
      </top>
      <bottom style="dotted">
        <color rgb="FF000000"/>
      </bottom>
      <diagonal/>
    </border>
    <border>
      <left style="medium">
        <color rgb="FF000000"/>
      </left>
      <right/>
      <top style="dotted">
        <color rgb="FF000000"/>
      </top>
      <bottom style="medium">
        <color rgb="FF000000"/>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rgb="FF000000"/>
      </right>
      <top style="medium">
        <color auto="1"/>
      </top>
      <bottom style="dotted">
        <color rgb="FF000000"/>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auto="1"/>
      </left>
      <right style="medium">
        <color auto="1"/>
      </right>
      <top style="medium">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style="medium">
        <color auto="1"/>
      </top>
      <bottom style="medium">
        <color auto="1"/>
      </bottom>
      <diagonal/>
    </border>
    <border>
      <left style="dotted">
        <color auto="1"/>
      </left>
      <right style="dotted">
        <color auto="1"/>
      </right>
      <top style="dotted">
        <color auto="1"/>
      </top>
      <bottom style="thick">
        <color auto="1"/>
      </bottom>
      <diagonal/>
    </border>
    <border>
      <left style="medium">
        <color auto="1"/>
      </left>
      <right style="dotted">
        <color auto="1"/>
      </right>
      <top style="dotted">
        <color auto="1"/>
      </top>
      <bottom style="thick">
        <color auto="1"/>
      </bottom>
      <diagonal/>
    </border>
    <border>
      <left style="dotted">
        <color auto="1"/>
      </left>
      <right style="medium">
        <color auto="1"/>
      </right>
      <top style="dotted">
        <color auto="1"/>
      </top>
      <bottom style="thick">
        <color auto="1"/>
      </bottom>
      <diagonal/>
    </border>
    <border>
      <left style="medium">
        <color auto="1"/>
      </left>
      <right style="dotted">
        <color auto="1"/>
      </right>
      <top style="thick">
        <color auto="1"/>
      </top>
      <bottom style="dotted">
        <color auto="1"/>
      </bottom>
      <diagonal/>
    </border>
    <border>
      <left style="dotted">
        <color auto="1"/>
      </left>
      <right style="dotted">
        <color auto="1"/>
      </right>
      <top style="thick">
        <color auto="1"/>
      </top>
      <bottom style="dotted">
        <color auto="1"/>
      </bottom>
      <diagonal/>
    </border>
    <border>
      <left style="dotted">
        <color auto="1"/>
      </left>
      <right style="medium">
        <color auto="1"/>
      </right>
      <top style="thick">
        <color auto="1"/>
      </top>
      <bottom style="dotted">
        <color auto="1"/>
      </bottom>
      <diagonal/>
    </border>
    <border>
      <left style="medium">
        <color rgb="FF000000"/>
      </left>
      <right style="medium">
        <color rgb="FF000000"/>
      </right>
      <top/>
      <bottom style="medium">
        <color auto="1"/>
      </bottom>
      <diagonal/>
    </border>
    <border>
      <left style="thin">
        <color auto="1"/>
      </left>
      <right style="thin">
        <color auto="1"/>
      </right>
      <top/>
      <bottom style="dotted">
        <color auto="1"/>
      </bottom>
      <diagonal/>
    </border>
    <border>
      <left/>
      <right style="thin">
        <color auto="1"/>
      </right>
      <top style="thin">
        <color auto="1"/>
      </top>
      <bottom style="medium">
        <color auto="1"/>
      </bottom>
      <diagonal/>
    </border>
    <border>
      <left style="thick">
        <color auto="1"/>
      </left>
      <right style="thin">
        <color auto="1"/>
      </right>
      <top/>
      <bottom style="medium">
        <color auto="1"/>
      </bottom>
      <diagonal/>
    </border>
    <border>
      <left style="thick">
        <color auto="1"/>
      </left>
      <right style="thin">
        <color auto="1"/>
      </right>
      <top style="medium">
        <color auto="1"/>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medium">
        <color auto="1"/>
      </right>
      <top style="thick">
        <color auto="1"/>
      </top>
      <bottom style="thin">
        <color auto="1"/>
      </bottom>
      <diagonal/>
    </border>
    <border>
      <left style="thin">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s>
  <cellStyleXfs count="11">
    <xf numFmtId="0" fontId="0" fillId="0" borderId="0">
      <alignment vertical="center"/>
    </xf>
    <xf numFmtId="0" fontId="1" fillId="0" borderId="0">
      <alignment vertical="center"/>
    </xf>
    <xf numFmtId="0" fontId="7" fillId="0" borderId="0"/>
    <xf numFmtId="0" fontId="7" fillId="0" borderId="0"/>
    <xf numFmtId="0" fontId="1" fillId="0" borderId="0">
      <alignment vertical="center"/>
    </xf>
    <xf numFmtId="0" fontId="9" fillId="0" borderId="0">
      <alignment vertical="center"/>
    </xf>
    <xf numFmtId="0" fontId="1" fillId="0" borderId="0">
      <alignment vertical="center"/>
    </xf>
    <xf numFmtId="0" fontId="9" fillId="0" borderId="0">
      <alignment vertical="center"/>
    </xf>
    <xf numFmtId="176" fontId="7" fillId="0" borderId="0">
      <alignment horizontal="center"/>
    </xf>
    <xf numFmtId="0" fontId="7" fillId="0" borderId="0">
      <alignment vertical="center"/>
    </xf>
    <xf numFmtId="0" fontId="7" fillId="0" borderId="0"/>
  </cellStyleXfs>
  <cellXfs count="577">
    <xf numFmtId="0" fontId="0" fillId="0" borderId="0" xfId="0">
      <alignment vertical="center"/>
    </xf>
    <xf numFmtId="0" fontId="4" fillId="0" borderId="0" xfId="1" applyFont="1" applyAlignment="1">
      <alignment horizontal="center" vertical="center"/>
    </xf>
    <xf numFmtId="0" fontId="4" fillId="0" borderId="0" xfId="1" applyFont="1">
      <alignment vertical="center"/>
    </xf>
    <xf numFmtId="0" fontId="0" fillId="0" borderId="1" xfId="0" applyBorder="1" applyAlignment="1">
      <alignment horizontal="center" vertical="center"/>
    </xf>
    <xf numFmtId="0" fontId="5" fillId="0" borderId="0" xfId="1" applyFont="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1" xfId="0" applyFont="1" applyBorder="1" applyAlignment="1">
      <alignment horizontal="center" vertical="center"/>
    </xf>
    <xf numFmtId="0" fontId="10" fillId="4" borderId="1" xfId="0" applyFont="1" applyFill="1" applyBorder="1" applyAlignment="1">
      <alignment horizontal="center" vertical="center"/>
    </xf>
    <xf numFmtId="0" fontId="5" fillId="3" borderId="1" xfId="1" applyFont="1" applyFill="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1" xfId="0" applyFont="1" applyBorder="1" applyAlignment="1">
      <alignment horizontal="center" vertical="center"/>
    </xf>
    <xf numFmtId="0" fontId="10" fillId="0" borderId="30" xfId="0" applyFont="1" applyBorder="1" applyAlignment="1">
      <alignment horizontal="center" vertical="center"/>
    </xf>
    <xf numFmtId="0" fontId="0" fillId="0" borderId="38" xfId="0" applyFill="1" applyBorder="1" applyAlignment="1">
      <alignment horizontal="center" vertical="center"/>
    </xf>
    <xf numFmtId="0" fontId="10" fillId="0" borderId="41"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9" xfId="0" applyFont="1" applyBorder="1" applyAlignment="1">
      <alignment horizontal="center" vertical="center"/>
    </xf>
    <xf numFmtId="0" fontId="0" fillId="0" borderId="39" xfId="0" applyBorder="1" applyAlignment="1">
      <alignment horizontal="center" vertical="center"/>
    </xf>
    <xf numFmtId="0" fontId="12" fillId="4" borderId="1" xfId="0" applyFont="1" applyFill="1" applyBorder="1" applyAlignment="1">
      <alignment horizontal="center" vertical="center"/>
    </xf>
    <xf numFmtId="0" fontId="12" fillId="0" borderId="0" xfId="0" applyFont="1">
      <alignment vertical="center"/>
    </xf>
    <xf numFmtId="0" fontId="5" fillId="3" borderId="0" xfId="1" applyFont="1" applyFill="1" applyAlignment="1">
      <alignment horizontal="center" vertical="center"/>
    </xf>
    <xf numFmtId="0" fontId="5" fillId="0" borderId="0" xfId="1" applyFont="1">
      <alignment vertical="center"/>
    </xf>
    <xf numFmtId="176" fontId="13" fillId="0" borderId="0" xfId="3" applyNumberFormat="1" applyFont="1" applyBorder="1" applyAlignment="1">
      <alignment vertical="center" shrinkToFit="1"/>
    </xf>
    <xf numFmtId="177" fontId="5" fillId="5" borderId="0" xfId="8" applyNumberFormat="1" applyFont="1" applyFill="1" applyBorder="1" applyAlignment="1">
      <alignment horizontal="center" vertical="center"/>
    </xf>
    <xf numFmtId="0" fontId="5" fillId="0" borderId="0" xfId="3" applyFont="1" applyBorder="1" applyAlignment="1">
      <alignment horizontal="left" vertical="center"/>
    </xf>
    <xf numFmtId="0" fontId="5" fillId="0" borderId="0" xfId="3" applyFont="1" applyBorder="1" applyAlignment="1">
      <alignment horizontal="center" vertical="center"/>
    </xf>
    <xf numFmtId="0" fontId="5" fillId="0" borderId="0" xfId="3" applyFont="1" applyBorder="1" applyAlignment="1">
      <alignment horizontal="center" vertical="center" shrinkToFit="1"/>
    </xf>
    <xf numFmtId="176" fontId="5" fillId="0" borderId="0" xfId="3" applyNumberFormat="1" applyFont="1" applyBorder="1" applyAlignment="1">
      <alignment horizontal="center" vertical="center" shrinkToFit="1"/>
    </xf>
    <xf numFmtId="0" fontId="5" fillId="0" borderId="0" xfId="1" applyFont="1" applyFill="1" applyBorder="1" applyAlignment="1">
      <alignment horizontal="center" vertical="center"/>
    </xf>
    <xf numFmtId="0" fontId="0" fillId="0" borderId="40"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5" fillId="0" borderId="0" xfId="3" applyFont="1" applyFill="1" applyBorder="1" applyAlignment="1">
      <alignment horizontal="center" vertical="center"/>
    </xf>
    <xf numFmtId="0" fontId="11" fillId="0" borderId="0" xfId="1" applyFont="1" applyAlignment="1">
      <alignment horizontal="center" vertical="center"/>
    </xf>
    <xf numFmtId="0" fontId="11" fillId="3" borderId="0" xfId="1" applyFont="1" applyFill="1" applyAlignment="1">
      <alignment horizontal="center" vertical="center"/>
    </xf>
    <xf numFmtId="0" fontId="11" fillId="0" borderId="0" xfId="1" applyFont="1" applyFill="1" applyAlignment="1">
      <alignment horizontal="center" vertical="center"/>
    </xf>
    <xf numFmtId="0" fontId="11" fillId="0" borderId="0" xfId="1" applyFont="1" applyFill="1" applyBorder="1" applyAlignment="1">
      <alignment horizontal="center" vertical="center"/>
    </xf>
    <xf numFmtId="0" fontId="11" fillId="6" borderId="0" xfId="1" applyFont="1" applyFill="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4" fillId="0" borderId="0" xfId="1" applyFont="1" applyAlignment="1">
      <alignment horizontal="center" vertical="center"/>
    </xf>
    <xf numFmtId="0" fontId="14" fillId="6" borderId="0" xfId="1" applyFont="1" applyFill="1" applyAlignment="1">
      <alignment horizontal="center" vertical="center"/>
    </xf>
    <xf numFmtId="0" fontId="11" fillId="6" borderId="0" xfId="0" applyFont="1" applyFill="1" applyBorder="1" applyAlignment="1">
      <alignment horizontal="center" vertical="center"/>
    </xf>
    <xf numFmtId="0" fontId="11" fillId="0" borderId="0" xfId="1" applyFont="1" applyBorder="1" applyAlignment="1">
      <alignment horizontal="center" vertical="center"/>
    </xf>
    <xf numFmtId="0" fontId="11" fillId="6" borderId="0" xfId="1" applyFont="1" applyFill="1" applyBorder="1" applyAlignment="1">
      <alignment horizontal="center" vertical="center"/>
    </xf>
    <xf numFmtId="0" fontId="14" fillId="0" borderId="0" xfId="1" applyFont="1" applyBorder="1" applyAlignment="1">
      <alignment horizontal="center" vertical="center"/>
    </xf>
    <xf numFmtId="0" fontId="14" fillId="6" borderId="0" xfId="1" applyFont="1" applyFill="1" applyBorder="1" applyAlignment="1">
      <alignment horizontal="center" vertical="center"/>
    </xf>
    <xf numFmtId="0" fontId="11" fillId="0" borderId="0" xfId="0" applyFont="1" applyFill="1" applyBorder="1" applyAlignment="1">
      <alignment horizontal="center" vertical="center" wrapText="1"/>
    </xf>
    <xf numFmtId="0" fontId="14" fillId="0" borderId="0" xfId="1" applyFont="1" applyFill="1" applyAlignment="1">
      <alignment horizontal="center" vertical="center"/>
    </xf>
    <xf numFmtId="0" fontId="14" fillId="0" borderId="0" xfId="1" applyFont="1" applyFill="1" applyBorder="1" applyAlignment="1">
      <alignment horizontal="center" vertical="center"/>
    </xf>
    <xf numFmtId="0" fontId="14" fillId="0" borderId="0" xfId="0" applyFont="1" applyFill="1" applyBorder="1" applyAlignment="1">
      <alignment horizontal="center" vertical="center"/>
    </xf>
    <xf numFmtId="0" fontId="14" fillId="6" borderId="0" xfId="0" applyFont="1" applyFill="1" applyBorder="1" applyAlignment="1">
      <alignment horizontal="center" vertical="center"/>
    </xf>
    <xf numFmtId="0" fontId="11" fillId="0" borderId="49" xfId="1" applyFont="1" applyFill="1" applyBorder="1" applyAlignment="1">
      <alignment horizontal="center" vertical="center"/>
    </xf>
    <xf numFmtId="0" fontId="5" fillId="0" borderId="49" xfId="1" applyFont="1" applyFill="1" applyBorder="1" applyAlignment="1">
      <alignment horizontal="center" vertical="center"/>
    </xf>
    <xf numFmtId="0" fontId="11" fillId="0" borderId="49" xfId="1" applyFont="1" applyBorder="1" applyAlignment="1">
      <alignment horizontal="center" vertical="center"/>
    </xf>
    <xf numFmtId="0" fontId="11" fillId="6" borderId="49" xfId="1" applyFont="1" applyFill="1" applyBorder="1" applyAlignment="1">
      <alignment horizontal="center" vertical="center"/>
    </xf>
    <xf numFmtId="0" fontId="11" fillId="0" borderId="49" xfId="0" applyFont="1" applyFill="1" applyBorder="1" applyAlignment="1">
      <alignment horizontal="center" vertical="center" shrinkToFit="1"/>
    </xf>
    <xf numFmtId="0" fontId="11" fillId="0" borderId="49" xfId="0" applyFont="1" applyFill="1" applyBorder="1" applyAlignment="1">
      <alignment horizontal="center" vertical="center"/>
    </xf>
    <xf numFmtId="0" fontId="11" fillId="0" borderId="39" xfId="1" applyFont="1" applyBorder="1" applyAlignment="1">
      <alignment horizontal="center" vertical="center"/>
    </xf>
    <xf numFmtId="0" fontId="11" fillId="0" borderId="50" xfId="1" applyFont="1" applyFill="1" applyBorder="1" applyAlignment="1">
      <alignment horizontal="center" vertical="center"/>
    </xf>
    <xf numFmtId="0" fontId="11" fillId="2" borderId="49" xfId="1" applyFont="1" applyFill="1" applyBorder="1" applyAlignment="1">
      <alignment horizontal="center" vertical="center"/>
    </xf>
    <xf numFmtId="0" fontId="11" fillId="0" borderId="50" xfId="1" applyFont="1" applyBorder="1" applyAlignment="1">
      <alignment horizontal="center" vertical="center"/>
    </xf>
    <xf numFmtId="0" fontId="11" fillId="3" borderId="50" xfId="1" applyFont="1" applyFill="1" applyBorder="1" applyAlignment="1">
      <alignment horizontal="center" vertical="center"/>
    </xf>
    <xf numFmtId="0" fontId="11" fillId="3" borderId="42" xfId="1" applyFont="1" applyFill="1" applyBorder="1" applyAlignment="1">
      <alignment horizontal="center" vertical="center"/>
    </xf>
    <xf numFmtId="0" fontId="11" fillId="0" borderId="3" xfId="1" applyFont="1" applyBorder="1" applyAlignment="1">
      <alignment horizontal="center" vertical="center"/>
    </xf>
    <xf numFmtId="0" fontId="16" fillId="0" borderId="19" xfId="0" applyFont="1" applyBorder="1" applyAlignment="1">
      <alignment horizontal="center" vertical="center"/>
    </xf>
    <xf numFmtId="0" fontId="16" fillId="0" borderId="1" xfId="0" applyFont="1" applyBorder="1" applyAlignment="1">
      <alignment horizontal="center" vertical="center"/>
    </xf>
    <xf numFmtId="0" fontId="16" fillId="0" borderId="29" xfId="0" applyFont="1" applyBorder="1" applyAlignment="1">
      <alignment horizontal="center" vertical="center"/>
    </xf>
    <xf numFmtId="0" fontId="16" fillId="0" borderId="24" xfId="0" applyFont="1" applyBorder="1" applyAlignment="1">
      <alignment horizontal="center" vertical="center"/>
    </xf>
    <xf numFmtId="0" fontId="5" fillId="0" borderId="32" xfId="2" applyFont="1" applyBorder="1" applyAlignment="1">
      <alignment horizontal="center" vertical="center" shrinkToFit="1"/>
    </xf>
    <xf numFmtId="0" fontId="5" fillId="0" borderId="34" xfId="2" applyFont="1" applyBorder="1" applyAlignment="1">
      <alignment horizontal="center" vertical="center" shrinkToFit="1"/>
    </xf>
    <xf numFmtId="0" fontId="5" fillId="0" borderId="34" xfId="2" applyFont="1" applyBorder="1" applyAlignment="1">
      <alignment horizontal="center" vertical="center"/>
    </xf>
    <xf numFmtId="0" fontId="5" fillId="0" borderId="34" xfId="2" applyFont="1" applyBorder="1" applyAlignment="1">
      <alignment horizontal="center" vertical="center" wrapText="1"/>
    </xf>
    <xf numFmtId="0" fontId="5" fillId="0" borderId="36" xfId="2" applyFont="1" applyBorder="1" applyAlignment="1">
      <alignment horizontal="center" vertical="center" wrapText="1"/>
    </xf>
    <xf numFmtId="0" fontId="5" fillId="0" borderId="1" xfId="1" applyFont="1" applyBorder="1" applyAlignment="1">
      <alignment horizontal="center" vertical="center"/>
    </xf>
    <xf numFmtId="0" fontId="4" fillId="0" borderId="17"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5" fillId="0" borderId="24" xfId="1" applyFont="1" applyFill="1" applyBorder="1" applyAlignment="1">
      <alignment horizontal="center" vertical="center"/>
    </xf>
    <xf numFmtId="0" fontId="5" fillId="0" borderId="53" xfId="1" applyFont="1" applyBorder="1" applyAlignment="1">
      <alignment horizontal="center" vertical="center"/>
    </xf>
    <xf numFmtId="0" fontId="4" fillId="0" borderId="17" xfId="1" applyFont="1" applyBorder="1">
      <alignment vertical="center"/>
    </xf>
    <xf numFmtId="0" fontId="4" fillId="0" borderId="21" xfId="1" applyFont="1" applyBorder="1">
      <alignment vertical="center"/>
    </xf>
    <xf numFmtId="0" fontId="10" fillId="0" borderId="42" xfId="0" applyFont="1" applyBorder="1" applyAlignment="1">
      <alignment horizontal="center" vertical="center"/>
    </xf>
    <xf numFmtId="0" fontId="16" fillId="0" borderId="42" xfId="0" applyFont="1" applyBorder="1" applyAlignment="1">
      <alignment horizontal="center" vertical="center"/>
    </xf>
    <xf numFmtId="0" fontId="16" fillId="0" borderId="54" xfId="0" applyFont="1" applyBorder="1" applyAlignment="1">
      <alignment horizontal="center" vertical="center"/>
    </xf>
    <xf numFmtId="0" fontId="10" fillId="4" borderId="39" xfId="0" applyFont="1" applyFill="1" applyBorder="1" applyAlignment="1">
      <alignment horizontal="center" vertical="center"/>
    </xf>
    <xf numFmtId="0" fontId="10" fillId="4" borderId="1" xfId="1" applyFont="1" applyFill="1" applyBorder="1" applyAlignment="1">
      <alignment horizontal="center" vertical="center"/>
    </xf>
    <xf numFmtId="0" fontId="10" fillId="0" borderId="1" xfId="0" applyFont="1" applyBorder="1">
      <alignment vertical="center"/>
    </xf>
    <xf numFmtId="0" fontId="12" fillId="0" borderId="1" xfId="0" applyFont="1" applyBorder="1">
      <alignment vertical="center"/>
    </xf>
    <xf numFmtId="0" fontId="5" fillId="0" borderId="24" xfId="1" applyFont="1" applyBorder="1" applyAlignment="1">
      <alignment horizontal="center" vertical="center"/>
    </xf>
    <xf numFmtId="0" fontId="5" fillId="5" borderId="0" xfId="3" applyFont="1" applyFill="1" applyBorder="1" applyAlignment="1">
      <alignment horizontal="center" vertical="center" shrinkToFit="1"/>
    </xf>
    <xf numFmtId="0" fontId="13" fillId="0" borderId="0" xfId="3" applyFont="1" applyBorder="1" applyAlignment="1">
      <alignment horizontal="center" vertical="center" shrinkToFit="1"/>
    </xf>
    <xf numFmtId="0" fontId="5" fillId="0" borderId="0" xfId="3" applyFont="1" applyFill="1" applyBorder="1" applyAlignment="1">
      <alignment horizontal="center" vertical="center" shrinkToFit="1"/>
    </xf>
    <xf numFmtId="176" fontId="18" fillId="0" borderId="12" xfId="3" applyNumberFormat="1" applyFont="1" applyFill="1" applyBorder="1" applyAlignment="1">
      <alignment horizontal="center" vertical="center"/>
    </xf>
    <xf numFmtId="0" fontId="15" fillId="0" borderId="0" xfId="3" applyFont="1" applyBorder="1" applyAlignment="1">
      <alignment horizontal="center" vertical="center" shrinkToFit="1"/>
    </xf>
    <xf numFmtId="0" fontId="5" fillId="5" borderId="32" xfId="3" applyFont="1" applyFill="1" applyBorder="1" applyAlignment="1">
      <alignment horizontal="center" vertical="center" shrinkToFit="1"/>
    </xf>
    <xf numFmtId="0" fontId="5" fillId="5" borderId="34" xfId="3" applyFont="1" applyFill="1" applyBorder="1" applyAlignment="1">
      <alignment horizontal="center" vertical="center" shrinkToFit="1"/>
    </xf>
    <xf numFmtId="0" fontId="5" fillId="5" borderId="55" xfId="3" applyFont="1" applyFill="1" applyBorder="1" applyAlignment="1">
      <alignment horizontal="center" vertical="center" shrinkToFit="1"/>
    </xf>
    <xf numFmtId="176" fontId="13" fillId="0" borderId="0" xfId="3" applyNumberFormat="1" applyFont="1" applyFill="1" applyBorder="1" applyAlignment="1">
      <alignment vertical="center" shrinkToFit="1"/>
    </xf>
    <xf numFmtId="0" fontId="5" fillId="0" borderId="0" xfId="3" applyFont="1" applyBorder="1" applyAlignment="1">
      <alignment vertical="center" shrinkToFit="1"/>
    </xf>
    <xf numFmtId="0" fontId="5" fillId="0" borderId="0" xfId="3" applyFont="1" applyFill="1" applyBorder="1" applyAlignment="1">
      <alignment vertical="center" shrinkToFit="1"/>
    </xf>
    <xf numFmtId="176" fontId="18" fillId="0" borderId="0" xfId="3" applyNumberFormat="1" applyFont="1" applyFill="1" applyBorder="1" applyAlignment="1">
      <alignment horizontal="center" vertical="center"/>
    </xf>
    <xf numFmtId="0" fontId="15" fillId="0" borderId="0" xfId="3" applyFont="1" applyBorder="1" applyAlignment="1">
      <alignment vertical="center" shrinkToFit="1"/>
    </xf>
    <xf numFmtId="176" fontId="19" fillId="0" borderId="0" xfId="3" applyNumberFormat="1" applyFont="1" applyBorder="1" applyAlignment="1">
      <alignment vertical="center" shrinkToFit="1"/>
    </xf>
    <xf numFmtId="176" fontId="13" fillId="0" borderId="0" xfId="3" applyNumberFormat="1" applyFont="1" applyBorder="1" applyAlignment="1">
      <alignment horizontal="center" vertical="center" shrinkToFit="1"/>
    </xf>
    <xf numFmtId="177" fontId="5" fillId="5" borderId="1" xfId="8" applyNumberFormat="1" applyFont="1" applyFill="1" applyBorder="1" applyAlignment="1">
      <alignment horizontal="center" vertical="center"/>
    </xf>
    <xf numFmtId="176" fontId="5" fillId="0" borderId="0" xfId="3" quotePrefix="1" applyNumberFormat="1" applyFont="1" applyBorder="1" applyAlignment="1">
      <alignment horizontal="center" vertical="center" shrinkToFit="1"/>
    </xf>
    <xf numFmtId="176" fontId="5" fillId="0" borderId="0" xfId="3" applyNumberFormat="1" applyFont="1" applyFill="1" applyBorder="1" applyAlignment="1">
      <alignment horizontal="center" vertical="center" shrinkToFit="1"/>
    </xf>
    <xf numFmtId="176" fontId="13" fillId="0" borderId="0" xfId="3" applyNumberFormat="1" applyFont="1" applyBorder="1" applyAlignment="1">
      <alignment horizontal="center" vertical="center"/>
    </xf>
    <xf numFmtId="0" fontId="5" fillId="0" borderId="0" xfId="0" applyFont="1" applyBorder="1" applyAlignment="1">
      <alignment horizontal="center" vertical="center"/>
    </xf>
    <xf numFmtId="0" fontId="5" fillId="2" borderId="0" xfId="3" applyFont="1" applyFill="1" applyBorder="1" applyAlignment="1">
      <alignment horizontal="center" vertical="center" shrinkToFit="1"/>
    </xf>
    <xf numFmtId="176" fontId="20" fillId="0" borderId="14" xfId="3" applyNumberFormat="1" applyFont="1" applyBorder="1" applyAlignment="1">
      <alignment horizontal="center" vertical="center" shrinkToFit="1"/>
    </xf>
    <xf numFmtId="176" fontId="5" fillId="0" borderId="14" xfId="3" applyNumberFormat="1" applyFont="1" applyBorder="1" applyAlignment="1">
      <alignment horizontal="center" vertical="center" shrinkToFit="1"/>
    </xf>
    <xf numFmtId="176" fontId="5" fillId="0" borderId="15" xfId="3" applyNumberFormat="1" applyFont="1" applyFill="1" applyBorder="1" applyAlignment="1">
      <alignment horizontal="center" vertical="center" shrinkToFit="1"/>
    </xf>
    <xf numFmtId="176" fontId="5" fillId="2" borderId="0" xfId="3" applyNumberFormat="1" applyFont="1" applyFill="1" applyBorder="1" applyAlignment="1">
      <alignment horizontal="center" vertical="center" shrinkToFit="1"/>
    </xf>
    <xf numFmtId="0" fontId="5" fillId="3" borderId="0" xfId="3" applyFont="1" applyFill="1" applyBorder="1" applyAlignment="1">
      <alignment horizontal="center" vertical="center" shrinkToFit="1"/>
    </xf>
    <xf numFmtId="176" fontId="20" fillId="0" borderId="0" xfId="3" applyNumberFormat="1" applyFont="1" applyBorder="1" applyAlignment="1">
      <alignment horizontal="center" vertical="center" shrinkToFit="1"/>
    </xf>
    <xf numFmtId="176" fontId="5" fillId="0" borderId="0" xfId="3" applyNumberFormat="1" applyFont="1" applyBorder="1" applyAlignment="1">
      <alignment horizontal="center" vertical="center"/>
    </xf>
    <xf numFmtId="176" fontId="5" fillId="0" borderId="56" xfId="3" applyNumberFormat="1" applyFont="1" applyFill="1" applyBorder="1" applyAlignment="1">
      <alignment horizontal="center" vertical="center" shrinkToFit="1"/>
    </xf>
    <xf numFmtId="176" fontId="5" fillId="0" borderId="56" xfId="3" applyNumberFormat="1" applyFont="1" applyBorder="1" applyAlignment="1">
      <alignment horizontal="center" vertical="center" shrinkToFit="1"/>
    </xf>
    <xf numFmtId="176" fontId="15" fillId="0" borderId="0" xfId="3" applyNumberFormat="1" applyFont="1" applyBorder="1" applyAlignment="1">
      <alignment horizontal="center" vertical="center" shrinkToFit="1"/>
    </xf>
    <xf numFmtId="176" fontId="15" fillId="0" borderId="27" xfId="3" applyNumberFormat="1" applyFont="1" applyBorder="1" applyAlignment="1">
      <alignment horizontal="center" vertical="center" shrinkToFit="1"/>
    </xf>
    <xf numFmtId="176" fontId="5" fillId="0" borderId="28" xfId="3" applyNumberFormat="1" applyFont="1" applyBorder="1" applyAlignment="1">
      <alignment horizontal="center" vertical="center" shrinkToFit="1"/>
    </xf>
    <xf numFmtId="176" fontId="15" fillId="0" borderId="45" xfId="3" applyNumberFormat="1" applyFont="1" applyBorder="1" applyAlignment="1">
      <alignment horizontal="center" vertical="center" shrinkToFit="1"/>
    </xf>
    <xf numFmtId="176" fontId="15" fillId="0" borderId="2" xfId="3" applyNumberFormat="1" applyFont="1" applyBorder="1" applyAlignment="1">
      <alignment horizontal="center" vertical="center" shrinkToFit="1"/>
    </xf>
    <xf numFmtId="176" fontId="15" fillId="0" borderId="3" xfId="3" applyNumberFormat="1" applyFont="1" applyBorder="1" applyAlignment="1">
      <alignment horizontal="center" vertical="center" shrinkToFit="1"/>
    </xf>
    <xf numFmtId="176" fontId="5" fillId="0" borderId="3" xfId="3" applyNumberFormat="1" applyFont="1" applyBorder="1" applyAlignment="1">
      <alignment horizontal="center" vertical="center" shrinkToFit="1"/>
    </xf>
    <xf numFmtId="176" fontId="5" fillId="0" borderId="3" xfId="3" applyNumberFormat="1" applyFont="1" applyFill="1" applyBorder="1" applyAlignment="1">
      <alignment horizontal="center" vertical="center" shrinkToFit="1"/>
    </xf>
    <xf numFmtId="176" fontId="5" fillId="0" borderId="12" xfId="3" applyNumberFormat="1" applyFont="1" applyBorder="1" applyAlignment="1">
      <alignment horizontal="center" vertical="center" shrinkToFit="1"/>
    </xf>
    <xf numFmtId="0" fontId="5" fillId="0" borderId="0" xfId="3" applyFont="1" applyBorder="1" applyAlignment="1">
      <alignment horizontal="left" vertical="center" shrinkToFit="1"/>
    </xf>
    <xf numFmtId="176" fontId="5" fillId="0" borderId="0" xfId="3" applyNumberFormat="1" applyFont="1" applyBorder="1" applyAlignment="1">
      <alignment vertical="center" shrinkToFit="1"/>
    </xf>
    <xf numFmtId="176" fontId="5" fillId="0" borderId="27" xfId="3" applyNumberFormat="1" applyFont="1" applyBorder="1" applyAlignment="1">
      <alignment horizontal="center" vertical="center" shrinkToFit="1"/>
    </xf>
    <xf numFmtId="176" fontId="5" fillId="2" borderId="28" xfId="3" applyNumberFormat="1" applyFont="1" applyFill="1" applyBorder="1" applyAlignment="1">
      <alignment horizontal="center" vertical="center" shrinkToFit="1"/>
    </xf>
    <xf numFmtId="176" fontId="5" fillId="0" borderId="45" xfId="3" applyNumberFormat="1" applyFont="1" applyBorder="1" applyAlignment="1">
      <alignment horizontal="center" vertical="center" shrinkToFit="1"/>
    </xf>
    <xf numFmtId="176" fontId="5" fillId="0" borderId="2" xfId="3" applyNumberFormat="1" applyFont="1" applyBorder="1" applyAlignment="1">
      <alignment horizontal="center" vertical="center" shrinkToFit="1"/>
    </xf>
    <xf numFmtId="176" fontId="5" fillId="0" borderId="4" xfId="3" applyNumberFormat="1" applyFont="1" applyFill="1" applyBorder="1" applyAlignment="1">
      <alignment horizontal="center" vertical="center" shrinkToFit="1"/>
    </xf>
    <xf numFmtId="0" fontId="15" fillId="0" borderId="0" xfId="3" applyFont="1" applyFill="1" applyBorder="1" applyAlignment="1">
      <alignment horizontal="center" vertical="center" shrinkToFit="1"/>
    </xf>
    <xf numFmtId="0" fontId="15" fillId="0" borderId="0" xfId="0" applyFont="1" applyFill="1" applyBorder="1" applyAlignment="1">
      <alignment horizontal="center" vertical="center" shrinkToFit="1"/>
    </xf>
    <xf numFmtId="176" fontId="5" fillId="0" borderId="5" xfId="3" applyNumberFormat="1" applyFont="1" applyFill="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lignment vertical="center"/>
    </xf>
    <xf numFmtId="176" fontId="5" fillId="0" borderId="28" xfId="3" applyNumberFormat="1" applyFont="1" applyFill="1" applyBorder="1" applyAlignment="1">
      <alignment horizontal="center" vertical="center" shrinkToFit="1"/>
    </xf>
    <xf numFmtId="0" fontId="4" fillId="0" borderId="0" xfId="0" applyFont="1" applyAlignment="1">
      <alignment horizontal="center" vertical="center"/>
    </xf>
    <xf numFmtId="176" fontId="21" fillId="0" borderId="0" xfId="3" applyNumberFormat="1" applyFont="1" applyBorder="1" applyAlignment="1">
      <alignment horizontal="center" vertical="center" shrinkToFit="1"/>
    </xf>
    <xf numFmtId="177" fontId="5" fillId="5" borderId="0" xfId="3" applyNumberFormat="1" applyFont="1" applyFill="1" applyBorder="1" applyAlignment="1">
      <alignment horizontal="center" vertical="center"/>
    </xf>
    <xf numFmtId="0" fontId="5" fillId="0" borderId="0" xfId="3" applyFont="1" applyBorder="1" applyAlignment="1">
      <alignment horizontal="right" vertical="center"/>
    </xf>
    <xf numFmtId="176" fontId="5" fillId="0" borderId="14" xfId="3" applyNumberFormat="1" applyFont="1" applyFill="1" applyBorder="1" applyAlignment="1">
      <alignment horizontal="center" vertical="center" shrinkToFit="1"/>
    </xf>
    <xf numFmtId="176" fontId="5" fillId="0" borderId="15" xfId="3" applyNumberFormat="1" applyFont="1" applyBorder="1" applyAlignment="1">
      <alignment horizontal="center" vertical="center" shrinkToFit="1"/>
    </xf>
    <xf numFmtId="176" fontId="15" fillId="0" borderId="0" xfId="3" applyNumberFormat="1" applyFont="1" applyFill="1" applyBorder="1" applyAlignment="1">
      <alignment horizontal="center" vertical="center" shrinkToFit="1"/>
    </xf>
    <xf numFmtId="176" fontId="5" fillId="0" borderId="13" xfId="3" applyNumberFormat="1" applyFont="1" applyBorder="1" applyAlignment="1">
      <alignment horizontal="center" vertical="center" shrinkToFit="1"/>
    </xf>
    <xf numFmtId="0" fontId="11" fillId="0" borderId="0" xfId="3" applyFont="1" applyFill="1" applyBorder="1" applyAlignment="1">
      <alignment horizontal="right" vertical="center"/>
    </xf>
    <xf numFmtId="176" fontId="5" fillId="0" borderId="28" xfId="3" applyNumberFormat="1" applyFont="1" applyBorder="1" applyAlignment="1">
      <alignment vertical="center" shrinkToFit="1"/>
    </xf>
    <xf numFmtId="176" fontId="5" fillId="0" borderId="3" xfId="3" applyNumberFormat="1" applyFont="1" applyBorder="1" applyAlignment="1">
      <alignment vertical="center" shrinkToFit="1"/>
    </xf>
    <xf numFmtId="176" fontId="5" fillId="0" borderId="47" xfId="3" applyNumberFormat="1" applyFont="1" applyBorder="1" applyAlignment="1">
      <alignment horizontal="center" vertical="center" shrinkToFit="1"/>
    </xf>
    <xf numFmtId="0" fontId="5" fillId="0" borderId="64" xfId="1" applyFont="1" applyBorder="1" applyAlignment="1">
      <alignment horizontal="center" vertical="center"/>
    </xf>
    <xf numFmtId="0" fontId="23" fillId="0" borderId="0" xfId="1" applyFont="1">
      <alignment vertical="center"/>
    </xf>
    <xf numFmtId="0" fontId="17" fillId="0" borderId="61" xfId="0" applyFont="1" applyBorder="1" applyAlignment="1">
      <alignment horizontal="center" vertical="center"/>
    </xf>
    <xf numFmtId="0" fontId="17" fillId="0" borderId="64" xfId="0" applyFont="1" applyBorder="1" applyAlignment="1">
      <alignment horizontal="center" vertical="center"/>
    </xf>
    <xf numFmtId="0" fontId="9" fillId="0" borderId="64" xfId="0" applyFont="1" applyBorder="1" applyAlignment="1">
      <alignment horizontal="center" vertical="center"/>
    </xf>
    <xf numFmtId="0" fontId="5" fillId="0" borderId="64" xfId="1" applyFont="1" applyFill="1" applyBorder="1" applyAlignment="1">
      <alignment horizontal="center" vertical="center"/>
    </xf>
    <xf numFmtId="0" fontId="17" fillId="0" borderId="67" xfId="0" applyFont="1" applyBorder="1" applyAlignment="1">
      <alignment horizontal="center" vertical="center"/>
    </xf>
    <xf numFmtId="0" fontId="5" fillId="3" borderId="24" xfId="1" applyFont="1" applyFill="1" applyBorder="1" applyAlignment="1">
      <alignment horizontal="center" vertical="center"/>
    </xf>
    <xf numFmtId="0" fontId="5" fillId="0" borderId="60" xfId="1" applyFont="1" applyFill="1" applyBorder="1" applyAlignment="1">
      <alignment horizontal="center" vertical="center"/>
    </xf>
    <xf numFmtId="0" fontId="9" fillId="0" borderId="61" xfId="0" applyFont="1" applyBorder="1" applyAlignment="1">
      <alignment horizontal="center" vertical="center"/>
    </xf>
    <xf numFmtId="0" fontId="5" fillId="0" borderId="61" xfId="1" applyFont="1" applyFill="1" applyBorder="1" applyAlignment="1">
      <alignment horizontal="center" vertical="center"/>
    </xf>
    <xf numFmtId="0" fontId="5" fillId="0" borderId="62" xfId="1" applyFont="1" applyFill="1" applyBorder="1" applyAlignment="1">
      <alignment horizontal="center" vertical="center"/>
    </xf>
    <xf numFmtId="0" fontId="5" fillId="0" borderId="63" xfId="1" applyFont="1" applyFill="1" applyBorder="1" applyAlignment="1">
      <alignment horizontal="center" vertical="center"/>
    </xf>
    <xf numFmtId="0" fontId="5" fillId="0" borderId="65" xfId="1" applyFont="1" applyFill="1" applyBorder="1" applyAlignment="1">
      <alignment horizontal="center" vertical="center"/>
    </xf>
    <xf numFmtId="0" fontId="5" fillId="0" borderId="66" xfId="1" applyFont="1" applyFill="1" applyBorder="1" applyAlignment="1">
      <alignment horizontal="center" vertical="center"/>
    </xf>
    <xf numFmtId="0" fontId="9" fillId="0" borderId="67" xfId="0" applyFont="1" applyBorder="1" applyAlignment="1">
      <alignment horizontal="center" vertical="center"/>
    </xf>
    <xf numFmtId="0" fontId="5" fillId="0" borderId="67" xfId="1" applyFont="1" applyFill="1" applyBorder="1" applyAlignment="1">
      <alignment horizontal="center" vertical="center"/>
    </xf>
    <xf numFmtId="0" fontId="5" fillId="0" borderId="68" xfId="1" applyFont="1" applyFill="1" applyBorder="1" applyAlignment="1">
      <alignment horizontal="center" vertical="center"/>
    </xf>
    <xf numFmtId="0" fontId="24" fillId="0" borderId="13" xfId="9" applyFont="1" applyBorder="1" applyAlignment="1">
      <alignment horizontal="center" vertical="center" shrinkToFit="1"/>
    </xf>
    <xf numFmtId="0" fontId="24" fillId="0" borderId="14" xfId="9" applyFont="1" applyBorder="1" applyAlignment="1">
      <alignment horizontal="center" vertical="center" shrinkToFit="1"/>
    </xf>
    <xf numFmtId="0" fontId="24" fillId="0" borderId="15" xfId="9" applyFont="1" applyBorder="1" applyAlignment="1">
      <alignment horizontal="center" vertical="center" shrinkToFit="1"/>
    </xf>
    <xf numFmtId="0" fontId="24" fillId="0" borderId="0" xfId="9" applyFont="1" applyBorder="1" applyAlignment="1">
      <alignment horizontal="centerContinuous" vertical="center"/>
    </xf>
    <xf numFmtId="176" fontId="25" fillId="0" borderId="0" xfId="9" applyNumberFormat="1" applyFont="1" applyBorder="1" applyAlignment="1">
      <alignment horizontal="centerContinuous" vertical="center" shrinkToFit="1"/>
    </xf>
    <xf numFmtId="176" fontId="24" fillId="0" borderId="0" xfId="9" applyNumberFormat="1" applyFont="1" applyBorder="1" applyAlignment="1">
      <alignment horizontal="centerContinuous" vertical="center" shrinkToFit="1"/>
    </xf>
    <xf numFmtId="176" fontId="26" fillId="0" borderId="0" xfId="9" applyNumberFormat="1" applyFont="1" applyBorder="1" applyAlignment="1">
      <alignment horizontal="centerContinuous" vertical="center" shrinkToFit="1"/>
    </xf>
    <xf numFmtId="0" fontId="24" fillId="0" borderId="0" xfId="9" applyFont="1" applyBorder="1" applyAlignment="1">
      <alignment horizontal="center" vertical="center"/>
    </xf>
    <xf numFmtId="0" fontId="27" fillId="0" borderId="0" xfId="10" applyFont="1" applyAlignment="1">
      <alignment horizontal="centerContinuous" vertical="center" shrinkToFit="1"/>
    </xf>
    <xf numFmtId="0" fontId="24" fillId="0" borderId="69" xfId="9" applyFont="1" applyBorder="1" applyAlignment="1">
      <alignment horizontal="center" vertical="center" shrinkToFit="1"/>
    </xf>
    <xf numFmtId="0" fontId="24" fillId="0" borderId="70" xfId="9" applyFont="1" applyBorder="1" applyAlignment="1">
      <alignment horizontal="center" vertical="center" shrinkToFit="1"/>
    </xf>
    <xf numFmtId="0" fontId="24" fillId="0" borderId="71" xfId="9" applyFont="1" applyBorder="1" applyAlignment="1">
      <alignment horizontal="center" vertical="center" shrinkToFit="1"/>
    </xf>
    <xf numFmtId="0" fontId="25" fillId="0" borderId="0" xfId="10" applyFont="1" applyBorder="1" applyAlignment="1">
      <alignment horizontal="centerContinuous" vertical="center" shrinkToFit="1"/>
    </xf>
    <xf numFmtId="0" fontId="24" fillId="0" borderId="0" xfId="9" applyFont="1" applyBorder="1" applyAlignment="1">
      <alignment horizontal="center" vertical="center" shrinkToFit="1"/>
    </xf>
    <xf numFmtId="176" fontId="28" fillId="0" borderId="0" xfId="9" applyNumberFormat="1" applyFont="1" applyBorder="1" applyAlignment="1">
      <alignment horizontal="center" vertical="center" shrinkToFit="1"/>
    </xf>
    <xf numFmtId="176" fontId="29" fillId="0" borderId="0" xfId="9" applyNumberFormat="1" applyFont="1" applyBorder="1" applyAlignment="1">
      <alignment horizontal="center" vertical="center" shrinkToFit="1"/>
    </xf>
    <xf numFmtId="176" fontId="24" fillId="0" borderId="0" xfId="9" applyNumberFormat="1" applyFont="1" applyBorder="1" applyAlignment="1">
      <alignment horizontal="center" vertical="center" shrinkToFit="1"/>
    </xf>
    <xf numFmtId="176" fontId="26" fillId="0" borderId="0" xfId="9" applyNumberFormat="1" applyFont="1" applyBorder="1" applyAlignment="1">
      <alignment horizontal="center" vertical="center" shrinkToFit="1"/>
    </xf>
    <xf numFmtId="0" fontId="22" fillId="0" borderId="6" xfId="9" applyFont="1" applyBorder="1" applyAlignment="1">
      <alignment horizontal="center" vertical="center" shrinkToFit="1"/>
    </xf>
    <xf numFmtId="176" fontId="28" fillId="0" borderId="13" xfId="9" applyNumberFormat="1" applyFont="1" applyBorder="1" applyAlignment="1">
      <alignment horizontal="center" vertical="center" shrinkToFit="1"/>
    </xf>
    <xf numFmtId="176" fontId="24" fillId="0" borderId="14" xfId="9" applyNumberFormat="1" applyFont="1" applyBorder="1" applyAlignment="1">
      <alignment horizontal="center" vertical="center" shrinkToFit="1"/>
    </xf>
    <xf numFmtId="176" fontId="24" fillId="0" borderId="15" xfId="9" applyNumberFormat="1" applyFont="1" applyBorder="1" applyAlignment="1">
      <alignment horizontal="center" vertical="center" shrinkToFit="1"/>
    </xf>
    <xf numFmtId="176" fontId="24" fillId="0" borderId="13" xfId="9" applyNumberFormat="1" applyFont="1" applyBorder="1" applyAlignment="1">
      <alignment horizontal="center" vertical="center" shrinkToFit="1"/>
    </xf>
    <xf numFmtId="176" fontId="24" fillId="0" borderId="14" xfId="9" applyNumberFormat="1" applyFont="1" applyBorder="1" applyAlignment="1">
      <alignment horizontal="centerContinuous" vertical="center" shrinkToFit="1"/>
    </xf>
    <xf numFmtId="176" fontId="24" fillId="0" borderId="0" xfId="9" applyNumberFormat="1" applyFont="1" applyBorder="1" applyAlignment="1">
      <alignment vertical="center" shrinkToFit="1"/>
    </xf>
    <xf numFmtId="176" fontId="24" fillId="0" borderId="56" xfId="9" applyNumberFormat="1" applyFont="1" applyBorder="1" applyAlignment="1">
      <alignment horizontal="center" vertical="center" shrinkToFit="1"/>
    </xf>
    <xf numFmtId="176" fontId="28" fillId="0" borderId="15" xfId="9" applyNumberFormat="1" applyFont="1" applyBorder="1" applyAlignment="1">
      <alignment horizontal="center" vertical="center" shrinkToFit="1"/>
    </xf>
    <xf numFmtId="176" fontId="24" fillId="0" borderId="46" xfId="9" applyNumberFormat="1" applyFont="1" applyBorder="1" applyAlignment="1">
      <alignment horizontal="center" vertical="center" shrinkToFit="1"/>
    </xf>
    <xf numFmtId="176" fontId="24" fillId="0" borderId="58" xfId="9" applyNumberFormat="1" applyFont="1" applyBorder="1" applyAlignment="1">
      <alignment horizontal="center" vertical="center" shrinkToFit="1"/>
    </xf>
    <xf numFmtId="176" fontId="24" fillId="0" borderId="69" xfId="9" applyNumberFormat="1" applyFont="1" applyBorder="1" applyAlignment="1">
      <alignment horizontal="center" vertical="center" shrinkToFit="1"/>
    </xf>
    <xf numFmtId="176" fontId="24" fillId="0" borderId="72" xfId="9" applyNumberFormat="1" applyFont="1" applyBorder="1" applyAlignment="1">
      <alignment horizontal="centerContinuous" vertical="center" shrinkToFit="1"/>
    </xf>
    <xf numFmtId="176" fontId="24" fillId="0" borderId="73" xfId="9" applyNumberFormat="1" applyFont="1" applyBorder="1" applyAlignment="1">
      <alignment horizontal="centerContinuous" vertical="center" shrinkToFit="1"/>
    </xf>
    <xf numFmtId="176" fontId="24" fillId="0" borderId="74" xfId="9" applyNumberFormat="1" applyFont="1" applyBorder="1" applyAlignment="1">
      <alignment horizontal="centerContinuous" vertical="center" shrinkToFit="1"/>
    </xf>
    <xf numFmtId="176" fontId="24" fillId="0" borderId="71" xfId="9" applyNumberFormat="1" applyFont="1" applyBorder="1" applyAlignment="1">
      <alignment horizontal="center" vertical="center" shrinkToFit="1"/>
    </xf>
    <xf numFmtId="176" fontId="24" fillId="0" borderId="57" xfId="9" applyNumberFormat="1" applyFont="1" applyBorder="1" applyAlignment="1">
      <alignment horizontal="center" vertical="center" shrinkToFit="1"/>
    </xf>
    <xf numFmtId="0" fontId="22" fillId="0" borderId="69" xfId="10" applyFont="1" applyBorder="1" applyAlignment="1">
      <alignment horizontal="center" vertical="center" shrinkToFit="1"/>
    </xf>
    <xf numFmtId="0" fontId="22" fillId="0" borderId="70" xfId="10" applyFont="1" applyBorder="1" applyAlignment="1">
      <alignment horizontal="center" vertical="center" shrinkToFit="1"/>
    </xf>
    <xf numFmtId="0" fontId="22" fillId="0" borderId="71" xfId="10" applyFont="1" applyBorder="1" applyAlignment="1">
      <alignment horizontal="center" vertical="center" shrinkToFit="1"/>
    </xf>
    <xf numFmtId="176" fontId="24" fillId="0" borderId="5" xfId="9" applyNumberFormat="1" applyFont="1" applyBorder="1" applyAlignment="1">
      <alignment horizontal="center" vertical="center" shrinkToFit="1"/>
    </xf>
    <xf numFmtId="176" fontId="24" fillId="0" borderId="78" xfId="9" applyNumberFormat="1" applyFont="1" applyBorder="1" applyAlignment="1">
      <alignment horizontal="center" vertical="center" shrinkToFit="1"/>
    </xf>
    <xf numFmtId="176" fontId="24" fillId="0" borderId="75" xfId="9" applyNumberFormat="1" applyFont="1" applyBorder="1" applyAlignment="1">
      <alignment horizontal="center" vertical="center" shrinkToFit="1"/>
    </xf>
    <xf numFmtId="176" fontId="24" fillId="0" borderId="79" xfId="9" applyNumberFormat="1" applyFont="1" applyBorder="1" applyAlignment="1">
      <alignment horizontal="centerContinuous" vertical="center" shrinkToFit="1"/>
    </xf>
    <xf numFmtId="176" fontId="24" fillId="0" borderId="80" xfId="9" applyNumberFormat="1" applyFont="1" applyBorder="1" applyAlignment="1">
      <alignment horizontal="centerContinuous" vertical="center" shrinkToFit="1"/>
    </xf>
    <xf numFmtId="176" fontId="24" fillId="0" borderId="81" xfId="9" applyNumberFormat="1" applyFont="1" applyBorder="1" applyAlignment="1">
      <alignment horizontal="centerContinuous" vertical="center" shrinkToFit="1"/>
    </xf>
    <xf numFmtId="176" fontId="24" fillId="0" borderId="77" xfId="9" applyNumberFormat="1" applyFont="1" applyBorder="1" applyAlignment="1">
      <alignment horizontal="center" vertical="center" shrinkToFit="1"/>
    </xf>
    <xf numFmtId="176" fontId="24" fillId="0" borderId="82" xfId="9" applyNumberFormat="1" applyFont="1" applyBorder="1" applyAlignment="1">
      <alignment horizontal="center" vertical="center" shrinkToFit="1"/>
    </xf>
    <xf numFmtId="176" fontId="24" fillId="0" borderId="12" xfId="9" applyNumberFormat="1" applyFont="1" applyBorder="1" applyAlignment="1">
      <alignment horizontal="center" vertical="center" shrinkToFit="1"/>
    </xf>
    <xf numFmtId="0" fontId="22" fillId="0" borderId="75" xfId="10" applyFont="1" applyBorder="1" applyAlignment="1">
      <alignment horizontal="center" vertical="center" shrinkToFit="1"/>
    </xf>
    <xf numFmtId="0" fontId="22" fillId="0" borderId="76" xfId="10" applyFont="1" applyBorder="1" applyAlignment="1">
      <alignment horizontal="center" vertical="center" shrinkToFit="1"/>
    </xf>
    <xf numFmtId="0" fontId="22" fillId="0" borderId="77" xfId="10" applyFont="1" applyBorder="1" applyAlignment="1">
      <alignment horizontal="center" vertical="center" shrinkToFit="1"/>
    </xf>
    <xf numFmtId="176" fontId="24" fillId="0" borderId="83" xfId="9" applyNumberFormat="1" applyFont="1" applyBorder="1" applyAlignment="1">
      <alignment horizontal="center" vertical="center" shrinkToFit="1"/>
    </xf>
    <xf numFmtId="176" fontId="24" fillId="0" borderId="84" xfId="9" applyNumberFormat="1" applyFont="1" applyBorder="1" applyAlignment="1">
      <alignment horizontal="center" vertical="center" shrinkToFit="1"/>
    </xf>
    <xf numFmtId="176" fontId="24" fillId="0" borderId="85" xfId="9" applyNumberFormat="1" applyFont="1" applyBorder="1" applyAlignment="1">
      <alignment horizontal="centerContinuous" vertical="center" shrinkToFit="1"/>
    </xf>
    <xf numFmtId="176" fontId="24" fillId="0" borderId="86" xfId="9" applyNumberFormat="1" applyFont="1" applyBorder="1" applyAlignment="1">
      <alignment horizontal="centerContinuous" vertical="center" shrinkToFit="1"/>
    </xf>
    <xf numFmtId="176" fontId="24" fillId="0" borderId="87" xfId="9" applyNumberFormat="1" applyFont="1" applyBorder="1" applyAlignment="1">
      <alignment horizontal="centerContinuous" vertical="center" shrinkToFit="1"/>
    </xf>
    <xf numFmtId="176" fontId="24" fillId="0" borderId="88" xfId="9" applyNumberFormat="1" applyFont="1" applyBorder="1" applyAlignment="1">
      <alignment horizontal="center" vertical="center" shrinkToFit="1"/>
    </xf>
    <xf numFmtId="176" fontId="24" fillId="0" borderId="89" xfId="9" applyNumberFormat="1" applyFont="1" applyBorder="1" applyAlignment="1">
      <alignment horizontal="center" vertical="center" shrinkToFit="1"/>
    </xf>
    <xf numFmtId="0" fontId="22" fillId="0" borderId="91" xfId="10" applyFont="1" applyBorder="1" applyAlignment="1">
      <alignment horizontal="center" vertical="center" shrinkToFit="1"/>
    </xf>
    <xf numFmtId="0" fontId="22" fillId="0" borderId="92" xfId="10" applyFont="1" applyBorder="1" applyAlignment="1">
      <alignment horizontal="center" vertical="center" shrinkToFit="1"/>
    </xf>
    <xf numFmtId="0" fontId="22" fillId="0" borderId="44" xfId="10" applyFont="1" applyBorder="1" applyAlignment="1">
      <alignment horizontal="center" vertical="center" shrinkToFit="1"/>
    </xf>
    <xf numFmtId="0" fontId="22" fillId="0" borderId="43" xfId="10" applyFont="1" applyBorder="1" applyAlignment="1">
      <alignment horizontal="center" vertical="center" shrinkToFit="1"/>
    </xf>
    <xf numFmtId="176" fontId="24" fillId="0" borderId="45" xfId="9" applyNumberFormat="1" applyFont="1" applyBorder="1" applyAlignment="1">
      <alignment horizontal="center" vertical="center" shrinkToFit="1"/>
    </xf>
    <xf numFmtId="0" fontId="22" fillId="0" borderId="33" xfId="10" applyFont="1" applyBorder="1" applyAlignment="1">
      <alignment horizontal="center" vertical="center" shrinkToFit="1"/>
    </xf>
    <xf numFmtId="0" fontId="22" fillId="0" borderId="35" xfId="10" applyFont="1" applyBorder="1" applyAlignment="1">
      <alignment horizontal="center" vertical="center" shrinkToFit="1"/>
    </xf>
    <xf numFmtId="0" fontId="22" fillId="0" borderId="88" xfId="10" applyFont="1" applyBorder="1" applyAlignment="1">
      <alignment horizontal="center" vertical="center" shrinkToFit="1"/>
    </xf>
    <xf numFmtId="0" fontId="22" fillId="0" borderId="0" xfId="9" applyFont="1" applyBorder="1" applyAlignment="1">
      <alignment horizontal="center" vertical="center"/>
    </xf>
    <xf numFmtId="0" fontId="22" fillId="0" borderId="0" xfId="9" applyFont="1" applyAlignment="1">
      <alignment horizontal="center" vertical="center"/>
    </xf>
    <xf numFmtId="176" fontId="24" fillId="0" borderId="93" xfId="9" applyNumberFormat="1" applyFont="1" applyBorder="1" applyAlignment="1">
      <alignment horizontal="center" vertical="center" shrinkToFit="1"/>
    </xf>
    <xf numFmtId="0" fontId="24" fillId="7" borderId="69" xfId="9" applyFont="1" applyFill="1" applyBorder="1" applyAlignment="1">
      <alignment horizontal="center" vertical="center" shrinkToFit="1"/>
    </xf>
    <xf numFmtId="176" fontId="24" fillId="0" borderId="15" xfId="9" applyNumberFormat="1" applyFont="1" applyFill="1" applyBorder="1" applyAlignment="1">
      <alignment horizontal="center" vertical="center" shrinkToFit="1"/>
    </xf>
    <xf numFmtId="0" fontId="22" fillId="0" borderId="88" xfId="9" applyFont="1" applyBorder="1" applyAlignment="1">
      <alignment horizontal="center" vertical="center" shrinkToFit="1"/>
    </xf>
    <xf numFmtId="0" fontId="24" fillId="0" borderId="0" xfId="9" applyFont="1" applyBorder="1" applyAlignment="1">
      <alignment horizontal="centerContinuous" vertical="center" shrinkToFit="1"/>
    </xf>
    <xf numFmtId="0" fontId="22" fillId="0" borderId="0" xfId="9" applyFont="1" applyAlignment="1">
      <alignment horizontal="center" vertical="center" shrinkToFit="1"/>
    </xf>
    <xf numFmtId="176" fontId="22" fillId="0" borderId="0" xfId="9" applyNumberFormat="1" applyFont="1" applyAlignment="1">
      <alignment horizontal="centerContinuous" vertical="center" shrinkToFit="1"/>
    </xf>
    <xf numFmtId="176" fontId="22" fillId="0" borderId="0" xfId="9" applyNumberFormat="1" applyFont="1" applyAlignment="1">
      <alignment horizontal="center" vertical="center" shrinkToFit="1"/>
    </xf>
    <xf numFmtId="0" fontId="26" fillId="0" borderId="0" xfId="9" applyFont="1" applyBorder="1" applyAlignment="1">
      <alignment horizontal="center" vertical="center" shrinkToFit="1"/>
    </xf>
    <xf numFmtId="0" fontId="22" fillId="0" borderId="13" xfId="9" applyFont="1" applyBorder="1" applyAlignment="1">
      <alignment horizontal="center" vertical="center" shrinkToFit="1"/>
    </xf>
    <xf numFmtId="0" fontId="22" fillId="0" borderId="14" xfId="9" applyFont="1" applyBorder="1" applyAlignment="1">
      <alignment horizontal="center" vertical="center" shrinkToFit="1"/>
    </xf>
    <xf numFmtId="0" fontId="22" fillId="0" borderId="14" xfId="9" applyFont="1" applyBorder="1" applyAlignment="1">
      <alignment horizontal="center" vertical="center" wrapText="1" shrinkToFit="1"/>
    </xf>
    <xf numFmtId="0" fontId="22" fillId="0" borderId="15" xfId="9" applyFont="1" applyBorder="1" applyAlignment="1">
      <alignment horizontal="center" vertical="center" shrinkToFit="1"/>
    </xf>
    <xf numFmtId="0" fontId="22" fillId="0" borderId="0" xfId="9" applyFont="1">
      <alignment vertical="center"/>
    </xf>
    <xf numFmtId="0" fontId="25" fillId="0" borderId="0" xfId="9" applyFont="1" applyAlignment="1">
      <alignment horizontal="centerContinuous" vertical="center" shrinkToFit="1"/>
    </xf>
    <xf numFmtId="176" fontId="25" fillId="0" borderId="0" xfId="9" applyNumberFormat="1" applyFont="1" applyAlignment="1">
      <alignment horizontal="centerContinuous" vertical="center" shrinkToFit="1"/>
    </xf>
    <xf numFmtId="0" fontId="22" fillId="0" borderId="0" xfId="9" applyFont="1" applyAlignment="1">
      <alignment vertical="center" shrinkToFit="1"/>
    </xf>
    <xf numFmtId="0" fontId="32" fillId="0" borderId="0" xfId="10" applyFont="1" applyAlignment="1">
      <alignment horizontal="centerContinuous" vertical="center" shrinkToFit="1"/>
    </xf>
    <xf numFmtId="176" fontId="22" fillId="0" borderId="0" xfId="9" applyNumberFormat="1" applyFont="1" applyAlignment="1">
      <alignment vertical="center" shrinkToFit="1"/>
    </xf>
    <xf numFmtId="0" fontId="22" fillId="0" borderId="47" xfId="9" applyFont="1" applyBorder="1" applyAlignment="1">
      <alignment horizontal="center" vertical="center" shrinkToFit="1"/>
    </xf>
    <xf numFmtId="0" fontId="22" fillId="0" borderId="47" xfId="9" applyFont="1" applyBorder="1" applyAlignment="1">
      <alignment horizontal="centerContinuous" vertical="center" shrinkToFit="1"/>
    </xf>
    <xf numFmtId="0" fontId="22" fillId="0" borderId="56" xfId="9" applyFont="1" applyBorder="1" applyAlignment="1">
      <alignment horizontal="centerContinuous" vertical="center" shrinkToFit="1"/>
    </xf>
    <xf numFmtId="0" fontId="25" fillId="0" borderId="7" xfId="10" applyFont="1" applyBorder="1" applyAlignment="1">
      <alignment horizontal="center" vertical="center" shrinkToFit="1"/>
    </xf>
    <xf numFmtId="0" fontId="25" fillId="0" borderId="8" xfId="10" applyFont="1" applyBorder="1" applyAlignment="1">
      <alignment horizontal="center" vertical="center" shrinkToFit="1"/>
    </xf>
    <xf numFmtId="0" fontId="25" fillId="0" borderId="9" xfId="10" applyFont="1" applyBorder="1" applyAlignment="1">
      <alignment horizontal="center" vertical="center" shrinkToFit="1"/>
    </xf>
    <xf numFmtId="0" fontId="22" fillId="0" borderId="72" xfId="9" applyFont="1" applyBorder="1" applyAlignment="1">
      <alignment horizontal="centerContinuous" vertical="center" shrinkToFit="1"/>
    </xf>
    <xf numFmtId="0" fontId="22" fillId="0" borderId="74" xfId="9" applyFont="1" applyBorder="1" applyAlignment="1">
      <alignment horizontal="centerContinuous" vertical="center" shrinkToFit="1"/>
    </xf>
    <xf numFmtId="0" fontId="22" fillId="0" borderId="94" xfId="9" applyFont="1" applyBorder="1" applyAlignment="1">
      <alignment horizontal="centerContinuous" vertical="center" shrinkToFit="1"/>
    </xf>
    <xf numFmtId="0" fontId="22" fillId="0" borderId="95" xfId="9" applyFont="1" applyBorder="1" applyAlignment="1">
      <alignment horizontal="centerContinuous" vertical="center" shrinkToFit="1"/>
    </xf>
    <xf numFmtId="0" fontId="22" fillId="0" borderId="79" xfId="9" applyFont="1" applyBorder="1" applyAlignment="1">
      <alignment horizontal="centerContinuous" vertical="center" shrinkToFit="1"/>
    </xf>
    <xf numFmtId="0" fontId="22" fillId="0" borderId="81" xfId="9" applyFont="1" applyBorder="1" applyAlignment="1">
      <alignment horizontal="centerContinuous" vertical="center" shrinkToFit="1"/>
    </xf>
    <xf numFmtId="0" fontId="22" fillId="0" borderId="8" xfId="9" applyFont="1" applyBorder="1" applyAlignment="1">
      <alignment horizontal="center" vertical="center" shrinkToFit="1"/>
    </xf>
    <xf numFmtId="176" fontId="22" fillId="0" borderId="85" xfId="9" applyNumberFormat="1" applyFont="1" applyBorder="1" applyAlignment="1">
      <alignment horizontal="centerContinuous" vertical="center" shrinkToFit="1"/>
    </xf>
    <xf numFmtId="0" fontId="22" fillId="0" borderId="87" xfId="9" applyFont="1" applyBorder="1" applyAlignment="1">
      <alignment horizontal="centerContinuous" vertical="center" shrinkToFit="1"/>
    </xf>
    <xf numFmtId="0" fontId="22" fillId="0" borderId="1" xfId="9" applyFont="1" applyBorder="1" applyAlignment="1">
      <alignment horizontal="center" vertical="center" shrinkToFit="1"/>
    </xf>
    <xf numFmtId="0" fontId="25" fillId="0" borderId="0" xfId="9" applyFont="1" applyAlignment="1">
      <alignment horizontal="center" vertical="center" shrinkToFit="1"/>
    </xf>
    <xf numFmtId="176" fontId="22" fillId="0" borderId="46" xfId="9" applyNumberFormat="1" applyFont="1" applyBorder="1" applyAlignment="1">
      <alignment horizontal="center" vertical="center" shrinkToFit="1"/>
    </xf>
    <xf numFmtId="176" fontId="22" fillId="0" borderId="57" xfId="9" applyNumberFormat="1" applyFont="1" applyBorder="1" applyAlignment="1">
      <alignment horizontal="center" vertical="center" shrinkToFit="1"/>
    </xf>
    <xf numFmtId="0" fontId="22" fillId="0" borderId="0" xfId="9" applyFont="1" applyBorder="1" applyAlignment="1">
      <alignment horizontal="center" vertical="center" shrinkToFit="1"/>
    </xf>
    <xf numFmtId="0" fontId="22" fillId="0" borderId="0" xfId="9" applyFont="1" applyBorder="1" applyAlignment="1">
      <alignment horizontal="centerContinuous" vertical="center" shrinkToFit="1"/>
    </xf>
    <xf numFmtId="176" fontId="22" fillId="0" borderId="5" xfId="9" applyNumberFormat="1" applyFont="1" applyBorder="1" applyAlignment="1">
      <alignment horizontal="center" vertical="center" shrinkToFit="1"/>
    </xf>
    <xf numFmtId="176" fontId="22" fillId="0" borderId="12" xfId="9" applyNumberFormat="1" applyFont="1" applyBorder="1" applyAlignment="1">
      <alignment horizontal="center" vertical="center" shrinkToFit="1"/>
    </xf>
    <xf numFmtId="0" fontId="22" fillId="0" borderId="0" xfId="9" applyFont="1" applyAlignment="1">
      <alignment horizontal="centerContinuous" vertical="center" shrinkToFit="1"/>
    </xf>
    <xf numFmtId="0" fontId="22" fillId="0" borderId="27" xfId="9" applyFont="1" applyBorder="1" applyAlignment="1">
      <alignment horizontal="center" vertical="center" shrinkToFit="1"/>
    </xf>
    <xf numFmtId="0" fontId="22" fillId="0" borderId="28" xfId="9" applyFont="1" applyBorder="1" applyAlignment="1">
      <alignment horizontal="center" vertical="center" shrinkToFit="1"/>
    </xf>
    <xf numFmtId="0" fontId="22" fillId="0" borderId="31" xfId="9" applyFont="1" applyBorder="1" applyAlignment="1">
      <alignment horizontal="center" vertical="center" shrinkToFit="1"/>
    </xf>
    <xf numFmtId="176" fontId="22" fillId="0" borderId="82" xfId="9" applyNumberFormat="1" applyFont="1" applyBorder="1" applyAlignment="1">
      <alignment horizontal="center" vertical="center" shrinkToFit="1"/>
    </xf>
    <xf numFmtId="0" fontId="22" fillId="0" borderId="2" xfId="9" applyFont="1" applyBorder="1" applyAlignment="1">
      <alignment horizontal="center" vertical="center" shrinkToFit="1"/>
    </xf>
    <xf numFmtId="0" fontId="22" fillId="0" borderId="3" xfId="9" applyFont="1" applyBorder="1" applyAlignment="1">
      <alignment horizontal="center" vertical="center" shrinkToFit="1"/>
    </xf>
    <xf numFmtId="0" fontId="22" fillId="0" borderId="4" xfId="9" applyFont="1" applyBorder="1" applyAlignment="1">
      <alignment horizontal="center" vertical="center" shrinkToFit="1"/>
    </xf>
    <xf numFmtId="176" fontId="22" fillId="0" borderId="0" xfId="9" applyNumberFormat="1" applyFont="1" applyBorder="1" applyAlignment="1">
      <alignment horizontal="centerContinuous" vertical="center" shrinkToFit="1"/>
    </xf>
    <xf numFmtId="176" fontId="22" fillId="0" borderId="89" xfId="9" applyNumberFormat="1" applyFont="1" applyBorder="1" applyAlignment="1">
      <alignment horizontal="center" vertical="center" shrinkToFit="1"/>
    </xf>
    <xf numFmtId="176" fontId="22" fillId="0" borderId="0" xfId="9" applyNumberFormat="1" applyFont="1" applyBorder="1" applyAlignment="1">
      <alignment horizontal="center" vertical="center" shrinkToFit="1"/>
    </xf>
    <xf numFmtId="0" fontId="22" fillId="0" borderId="0" xfId="9" applyFont="1" applyBorder="1" applyAlignment="1">
      <alignment vertical="center" shrinkToFit="1"/>
    </xf>
    <xf numFmtId="0" fontId="30" fillId="0" borderId="0" xfId="9" applyFont="1" applyAlignment="1">
      <alignment horizontal="centerContinuous" vertical="center" shrinkToFit="1"/>
    </xf>
    <xf numFmtId="0" fontId="34" fillId="0" borderId="0" xfId="9" applyFont="1" applyBorder="1" applyAlignment="1">
      <alignment horizontal="center" vertical="center" shrinkToFit="1"/>
    </xf>
    <xf numFmtId="0" fontId="22" fillId="0" borderId="0" xfId="9" applyFont="1" applyBorder="1" applyAlignment="1">
      <alignment horizontal="center" vertical="center" textRotation="255"/>
    </xf>
    <xf numFmtId="0" fontId="7" fillId="0" borderId="0" xfId="9" applyAlignment="1">
      <alignment horizontal="centerContinuous" vertical="center" shrinkToFit="1"/>
    </xf>
    <xf numFmtId="176" fontId="7" fillId="0" borderId="0" xfId="9" applyNumberFormat="1" applyAlignment="1">
      <alignment horizontal="center" vertical="center" shrinkToFit="1"/>
    </xf>
    <xf numFmtId="0" fontId="24" fillId="0" borderId="0" xfId="9" applyFont="1" applyBorder="1" applyAlignment="1">
      <alignment vertical="center" shrinkToFit="1"/>
    </xf>
    <xf numFmtId="176" fontId="24" fillId="0" borderId="0" xfId="9" applyNumberFormat="1" applyFont="1" applyAlignment="1">
      <alignment vertical="center" shrinkToFit="1"/>
    </xf>
    <xf numFmtId="0" fontId="5" fillId="0" borderId="97" xfId="1" applyFont="1" applyBorder="1" applyAlignment="1">
      <alignment horizontal="center" vertical="center"/>
    </xf>
    <xf numFmtId="0" fontId="5" fillId="0" borderId="98" xfId="1" applyFont="1" applyBorder="1" applyAlignment="1">
      <alignment horizontal="center" vertical="center"/>
    </xf>
    <xf numFmtId="0" fontId="5" fillId="0" borderId="99" xfId="1" applyFont="1" applyBorder="1" applyAlignment="1">
      <alignment horizontal="center" vertical="center"/>
    </xf>
    <xf numFmtId="0" fontId="5" fillId="0" borderId="100" xfId="1" applyFont="1" applyBorder="1" applyAlignment="1">
      <alignment horizontal="center" vertical="center"/>
    </xf>
    <xf numFmtId="0" fontId="5" fillId="0" borderId="101" xfId="1" applyFont="1" applyBorder="1" applyAlignment="1">
      <alignment horizontal="center" vertical="center"/>
    </xf>
    <xf numFmtId="0" fontId="5" fillId="0" borderId="102" xfId="1" applyFont="1" applyBorder="1" applyAlignment="1">
      <alignment horizontal="center" vertical="center"/>
    </xf>
    <xf numFmtId="0" fontId="5" fillId="0" borderId="103" xfId="1" applyFont="1" applyBorder="1" applyAlignment="1">
      <alignment horizontal="center" vertical="center"/>
    </xf>
    <xf numFmtId="0" fontId="5" fillId="0" borderId="104" xfId="1" applyFont="1" applyBorder="1" applyAlignment="1">
      <alignment horizontal="center" vertical="center"/>
    </xf>
    <xf numFmtId="0" fontId="4" fillId="0" borderId="16" xfId="1" applyNumberFormat="1" applyFont="1" applyBorder="1" applyAlignment="1">
      <alignment horizontal="center" vertical="center"/>
    </xf>
    <xf numFmtId="0" fontId="4" fillId="0" borderId="17" xfId="1" applyNumberFormat="1" applyFont="1" applyBorder="1" applyAlignment="1">
      <alignment horizontal="center" vertical="center"/>
    </xf>
    <xf numFmtId="0" fontId="5" fillId="0" borderId="109" xfId="1" applyFont="1" applyBorder="1" applyAlignment="1">
      <alignment horizontal="center" vertical="center"/>
    </xf>
    <xf numFmtId="0" fontId="5" fillId="0" borderId="110" xfId="1" applyFont="1" applyBorder="1" applyAlignment="1">
      <alignment horizontal="center" vertical="center"/>
    </xf>
    <xf numFmtId="0" fontId="5" fillId="0" borderId="111" xfId="1" applyFont="1" applyBorder="1" applyAlignment="1">
      <alignment horizontal="center" vertical="center"/>
    </xf>
    <xf numFmtId="0" fontId="5" fillId="0" borderId="60" xfId="1" applyFont="1" applyBorder="1" applyAlignment="1">
      <alignment horizontal="center" vertical="center"/>
    </xf>
    <xf numFmtId="0" fontId="5" fillId="0" borderId="61" xfId="1" applyFont="1" applyBorder="1" applyAlignment="1">
      <alignment horizontal="center" vertical="center"/>
    </xf>
    <xf numFmtId="0" fontId="5" fillId="0" borderId="62" xfId="1" applyFont="1" applyBorder="1" applyAlignment="1">
      <alignment horizontal="center" vertical="center"/>
    </xf>
    <xf numFmtId="0" fontId="5" fillId="0" borderId="63" xfId="1" applyFont="1" applyBorder="1" applyAlignment="1">
      <alignment horizontal="center" vertical="center"/>
    </xf>
    <xf numFmtId="0" fontId="5" fillId="0" borderId="65" xfId="1" applyFont="1" applyBorder="1" applyAlignment="1">
      <alignment horizontal="center" vertical="center"/>
    </xf>
    <xf numFmtId="0" fontId="5" fillId="0" borderId="66" xfId="1" applyFont="1" applyBorder="1" applyAlignment="1">
      <alignment horizontal="center" vertical="center"/>
    </xf>
    <xf numFmtId="0" fontId="5" fillId="0" borderId="67" xfId="1" applyFont="1" applyBorder="1" applyAlignment="1">
      <alignment horizontal="center" vertical="center"/>
    </xf>
    <xf numFmtId="0" fontId="5" fillId="0" borderId="68" xfId="1" applyFont="1" applyBorder="1" applyAlignment="1">
      <alignment horizontal="center" vertical="center"/>
    </xf>
    <xf numFmtId="176" fontId="15" fillId="0" borderId="14" xfId="3" applyNumberFormat="1" applyFont="1" applyFill="1" applyBorder="1" applyAlignment="1">
      <alignment horizontal="center" vertical="center" shrinkToFit="1"/>
    </xf>
    <xf numFmtId="176" fontId="15" fillId="0" borderId="15" xfId="3" applyNumberFormat="1" applyFont="1" applyBorder="1" applyAlignment="1">
      <alignment horizontal="center" vertical="center" shrinkToFit="1"/>
    </xf>
    <xf numFmtId="0" fontId="15" fillId="0" borderId="0" xfId="3" applyFont="1" applyBorder="1" applyAlignment="1">
      <alignment horizontal="left" vertical="center"/>
    </xf>
    <xf numFmtId="0" fontId="22" fillId="2" borderId="0" xfId="9" applyFont="1" applyFill="1" applyAlignment="1">
      <alignment horizontal="center" vertical="center" shrinkToFit="1"/>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10" fillId="0" borderId="16" xfId="0" applyFont="1" applyBorder="1" applyAlignment="1">
      <alignment horizontal="center" vertical="center"/>
    </xf>
    <xf numFmtId="0" fontId="10" fillId="0" borderId="20" xfId="0" applyFont="1" applyBorder="1" applyAlignment="1">
      <alignment horizontal="center" vertical="center"/>
    </xf>
    <xf numFmtId="0" fontId="5" fillId="0" borderId="113" xfId="1" applyFont="1" applyBorder="1" applyAlignment="1">
      <alignment horizontal="center" vertical="center"/>
    </xf>
    <xf numFmtId="0" fontId="5" fillId="0" borderId="114" xfId="1" applyFont="1" applyBorder="1" applyAlignment="1">
      <alignment horizontal="center" vertical="center"/>
    </xf>
    <xf numFmtId="0" fontId="5" fillId="0" borderId="115" xfId="1" applyFont="1" applyBorder="1" applyAlignment="1">
      <alignment horizontal="center" vertical="center"/>
    </xf>
    <xf numFmtId="0" fontId="5" fillId="0" borderId="116" xfId="1" applyFont="1" applyBorder="1" applyAlignment="1">
      <alignment horizontal="center" vertical="center"/>
    </xf>
    <xf numFmtId="0" fontId="22" fillId="0" borderId="119" xfId="1" applyFont="1" applyBorder="1" applyAlignment="1">
      <alignment horizontal="center" vertical="center"/>
    </xf>
    <xf numFmtId="0" fontId="22" fillId="0" borderId="120" xfId="1" applyFont="1" applyBorder="1" applyAlignment="1">
      <alignment horizontal="center" vertical="center"/>
    </xf>
    <xf numFmtId="0" fontId="10" fillId="4" borderId="122" xfId="0" applyFont="1" applyFill="1" applyBorder="1" applyAlignment="1">
      <alignment horizontal="center" vertical="center"/>
    </xf>
    <xf numFmtId="0" fontId="10" fillId="4" borderId="123" xfId="0" applyFont="1" applyFill="1" applyBorder="1" applyAlignment="1">
      <alignment horizontal="center" vertical="center"/>
    </xf>
    <xf numFmtId="0" fontId="10" fillId="4" borderId="124" xfId="0" applyFont="1" applyFill="1" applyBorder="1" applyAlignment="1">
      <alignment horizontal="center" vertical="center"/>
    </xf>
    <xf numFmtId="0" fontId="10" fillId="4" borderId="125" xfId="0" applyFont="1" applyFill="1" applyBorder="1" applyAlignment="1">
      <alignment horizontal="center" vertical="center"/>
    </xf>
    <xf numFmtId="0" fontId="10" fillId="4" borderId="126" xfId="0" applyFont="1" applyFill="1" applyBorder="1" applyAlignment="1">
      <alignment horizontal="center" vertical="center"/>
    </xf>
    <xf numFmtId="0" fontId="10" fillId="4" borderId="127" xfId="0" applyFont="1" applyFill="1" applyBorder="1" applyAlignment="1">
      <alignment horizontal="center" vertical="center"/>
    </xf>
    <xf numFmtId="0" fontId="12" fillId="4" borderId="125" xfId="0" applyFont="1" applyFill="1" applyBorder="1" applyAlignment="1">
      <alignment horizontal="center" vertical="center"/>
    </xf>
    <xf numFmtId="0" fontId="10" fillId="0" borderId="128" xfId="0" applyFont="1" applyBorder="1" applyAlignment="1">
      <alignment horizontal="center" vertical="center"/>
    </xf>
    <xf numFmtId="0" fontId="10" fillId="0" borderId="123" xfId="0" applyFont="1" applyBorder="1" applyAlignment="1">
      <alignment horizontal="center" vertical="center"/>
    </xf>
    <xf numFmtId="0" fontId="10" fillId="0" borderId="129" xfId="0" applyFont="1" applyBorder="1" applyAlignment="1">
      <alignment horizontal="center" vertical="center"/>
    </xf>
    <xf numFmtId="0" fontId="10" fillId="0" borderId="125" xfId="0" applyFont="1" applyBorder="1" applyAlignment="1">
      <alignment horizontal="center" vertical="center"/>
    </xf>
    <xf numFmtId="0" fontId="10" fillId="0" borderId="130" xfId="0" applyFont="1" applyBorder="1" applyAlignment="1">
      <alignment horizontal="center" vertical="center"/>
    </xf>
    <xf numFmtId="0" fontId="10" fillId="0" borderId="127" xfId="0" applyFont="1" applyBorder="1" applyAlignment="1">
      <alignment horizontal="center" vertical="center"/>
    </xf>
    <xf numFmtId="0" fontId="4" fillId="0" borderId="17" xfId="1" applyFont="1" applyBorder="1" applyAlignment="1">
      <alignment horizontal="center" vertical="center"/>
    </xf>
    <xf numFmtId="0" fontId="42" fillId="0" borderId="112" xfId="0" applyFont="1" applyBorder="1" applyAlignment="1">
      <alignment horizontal="center" vertical="center" wrapText="1"/>
    </xf>
    <xf numFmtId="0" fontId="9" fillId="0" borderId="132" xfId="0" applyFont="1" applyBorder="1" applyAlignment="1">
      <alignment horizontal="center" vertical="center"/>
    </xf>
    <xf numFmtId="0" fontId="5" fillId="0" borderId="116" xfId="1" applyFont="1" applyFill="1" applyBorder="1" applyAlignment="1">
      <alignment horizontal="center" vertical="center"/>
    </xf>
    <xf numFmtId="0" fontId="5" fillId="0" borderId="58" xfId="1" applyFont="1" applyBorder="1" applyAlignment="1">
      <alignment horizontal="center" vertical="center"/>
    </xf>
    <xf numFmtId="0" fontId="17" fillId="0" borderId="132" xfId="0" applyFont="1" applyBorder="1" applyAlignment="1">
      <alignment horizontal="center" vertical="center"/>
    </xf>
    <xf numFmtId="0" fontId="17" fillId="0" borderId="133" xfId="0" applyFont="1" applyBorder="1" applyAlignment="1">
      <alignment horizontal="center" vertical="center"/>
    </xf>
    <xf numFmtId="0" fontId="37" fillId="0" borderId="133" xfId="0" applyFont="1" applyBorder="1" applyAlignment="1">
      <alignment horizontal="center" vertical="center" wrapText="1"/>
    </xf>
    <xf numFmtId="0" fontId="43" fillId="0" borderId="112" xfId="0" applyFont="1" applyBorder="1" applyAlignment="1">
      <alignment horizontal="center" vertical="center" wrapText="1"/>
    </xf>
    <xf numFmtId="0" fontId="44" fillId="0" borderId="112" xfId="0" applyFont="1" applyBorder="1" applyAlignment="1">
      <alignment horizontal="center" vertical="center" wrapText="1"/>
    </xf>
    <xf numFmtId="0" fontId="42" fillId="0" borderId="131" xfId="0" applyFont="1" applyBorder="1" applyAlignment="1">
      <alignment horizontal="center" vertical="center" wrapText="1"/>
    </xf>
    <xf numFmtId="0" fontId="42" fillId="0" borderId="134" xfId="0" applyFont="1" applyBorder="1" applyAlignment="1">
      <alignment horizontal="center" vertical="center" wrapText="1"/>
    </xf>
    <xf numFmtId="0" fontId="43" fillId="0" borderId="135" xfId="0" applyFont="1" applyBorder="1" applyAlignment="1">
      <alignment horizontal="center" vertical="center" wrapText="1"/>
    </xf>
    <xf numFmtId="0" fontId="43" fillId="0" borderId="131" xfId="0" applyFont="1" applyBorder="1" applyAlignment="1">
      <alignment horizontal="center" vertical="center" wrapText="1"/>
    </xf>
    <xf numFmtId="0" fontId="43" fillId="0" borderId="134" xfId="0" applyFont="1" applyBorder="1" applyAlignment="1">
      <alignment horizontal="center" vertical="center" wrapText="1"/>
    </xf>
    <xf numFmtId="0" fontId="43" fillId="0" borderId="117" xfId="0" applyFont="1" applyBorder="1" applyAlignment="1">
      <alignment horizontal="center" vertical="center" wrapText="1"/>
    </xf>
    <xf numFmtId="0" fontId="43" fillId="0" borderId="118" xfId="0" applyFont="1" applyBorder="1" applyAlignment="1">
      <alignment horizontal="center" vertical="center" wrapText="1"/>
    </xf>
    <xf numFmtId="0" fontId="43" fillId="0" borderId="136" xfId="0" applyFont="1" applyBorder="1" applyAlignment="1">
      <alignment horizontal="center" vertical="center" wrapText="1"/>
    </xf>
    <xf numFmtId="0" fontId="43" fillId="0" borderId="137" xfId="0" applyFont="1" applyBorder="1" applyAlignment="1">
      <alignment horizontal="center" vertical="center" wrapText="1"/>
    </xf>
    <xf numFmtId="0" fontId="5" fillId="0" borderId="137" xfId="1" applyFont="1" applyBorder="1" applyAlignment="1">
      <alignment horizontal="center" vertical="center"/>
    </xf>
    <xf numFmtId="0" fontId="4" fillId="0" borderId="17" xfId="1" applyFont="1" applyBorder="1" applyAlignment="1">
      <alignment horizontal="center" vertical="center"/>
    </xf>
    <xf numFmtId="0" fontId="5" fillId="0" borderId="113" xfId="1" applyFont="1" applyFill="1" applyBorder="1" applyAlignment="1">
      <alignment horizontal="center" vertical="center"/>
    </xf>
    <xf numFmtId="0" fontId="5" fillId="0" borderId="132" xfId="1" applyFont="1" applyFill="1" applyBorder="1" applyAlignment="1">
      <alignment horizontal="center" vertical="center"/>
    </xf>
    <xf numFmtId="0" fontId="5" fillId="0" borderId="139" xfId="1" applyFont="1" applyFill="1" applyBorder="1" applyAlignment="1">
      <alignment horizontal="center" vertical="center"/>
    </xf>
    <xf numFmtId="0" fontId="42" fillId="0" borderId="0" xfId="0" applyFont="1" applyBorder="1" applyAlignment="1">
      <alignment horizontal="center" vertical="center" wrapText="1"/>
    </xf>
    <xf numFmtId="0" fontId="17" fillId="0" borderId="0" xfId="0" applyFont="1" applyBorder="1" applyAlignment="1">
      <alignment horizontal="center" vertical="center"/>
    </xf>
    <xf numFmtId="0" fontId="5" fillId="0" borderId="0" xfId="1" applyFont="1" applyBorder="1" applyAlignment="1">
      <alignment horizontal="center" vertical="center"/>
    </xf>
    <xf numFmtId="0" fontId="5" fillId="0" borderId="142" xfId="1" applyFont="1" applyFill="1" applyBorder="1" applyAlignment="1">
      <alignment horizontal="center" vertical="center"/>
    </xf>
    <xf numFmtId="0" fontId="44" fillId="0" borderId="143" xfId="0" applyFont="1" applyBorder="1" applyAlignment="1">
      <alignment horizontal="center" vertical="center" wrapText="1"/>
    </xf>
    <xf numFmtId="0" fontId="5" fillId="0" borderId="143" xfId="1" applyFont="1" applyFill="1" applyBorder="1" applyAlignment="1">
      <alignment horizontal="center" vertical="center"/>
    </xf>
    <xf numFmtId="0" fontId="5" fillId="0" borderId="144" xfId="1" applyFont="1" applyFill="1" applyBorder="1" applyAlignment="1">
      <alignment horizontal="center" vertical="center"/>
    </xf>
    <xf numFmtId="0" fontId="44" fillId="0" borderId="145" xfId="0" applyFont="1" applyBorder="1" applyAlignment="1">
      <alignment horizontal="center" vertical="center" wrapText="1"/>
    </xf>
    <xf numFmtId="0" fontId="5" fillId="0" borderId="145" xfId="1" applyFont="1" applyFill="1" applyBorder="1" applyAlignment="1">
      <alignment horizontal="center" vertical="center"/>
    </xf>
    <xf numFmtId="0" fontId="5" fillId="0" borderId="146" xfId="1" applyFont="1" applyFill="1" applyBorder="1" applyAlignment="1">
      <alignment horizontal="center" vertical="center"/>
    </xf>
    <xf numFmtId="0" fontId="44" fillId="0" borderId="147" xfId="0" applyFont="1" applyBorder="1" applyAlignment="1">
      <alignment horizontal="center" vertical="center" wrapText="1"/>
    </xf>
    <xf numFmtId="0" fontId="5" fillId="0" borderId="147" xfId="1" applyFont="1" applyFill="1" applyBorder="1" applyAlignment="1">
      <alignment horizontal="center" vertical="center"/>
    </xf>
    <xf numFmtId="0" fontId="5" fillId="0" borderId="140" xfId="1" applyFont="1" applyBorder="1" applyAlignment="1">
      <alignment horizontal="center" vertical="center"/>
    </xf>
    <xf numFmtId="0" fontId="5" fillId="0" borderId="152" xfId="1" applyFont="1" applyFill="1" applyBorder="1" applyAlignment="1">
      <alignment horizontal="center" vertical="center"/>
    </xf>
    <xf numFmtId="0" fontId="5" fillId="0" borderId="153" xfId="1" applyFont="1" applyFill="1" applyBorder="1" applyAlignment="1">
      <alignment horizontal="center" vertical="center"/>
    </xf>
    <xf numFmtId="0" fontId="5" fillId="0" borderId="154" xfId="1" applyFont="1" applyFill="1" applyBorder="1" applyAlignment="1">
      <alignment horizontal="center" vertical="center"/>
    </xf>
    <xf numFmtId="0" fontId="5" fillId="0" borderId="155" xfId="1" applyFont="1" applyFill="1" applyBorder="1" applyAlignment="1">
      <alignment horizontal="center" vertical="center"/>
    </xf>
    <xf numFmtId="0" fontId="5" fillId="0" borderId="156" xfId="1" applyFont="1" applyFill="1" applyBorder="1" applyAlignment="1">
      <alignment horizontal="center" vertical="center"/>
    </xf>
    <xf numFmtId="0" fontId="5" fillId="0" borderId="157" xfId="1" applyFont="1" applyFill="1" applyBorder="1" applyAlignment="1">
      <alignment horizontal="center" vertical="center"/>
    </xf>
    <xf numFmtId="0" fontId="5" fillId="0" borderId="158" xfId="1" applyFont="1" applyBorder="1" applyAlignment="1">
      <alignment horizontal="center" vertical="center"/>
    </xf>
    <xf numFmtId="0" fontId="42" fillId="0" borderId="159" xfId="0" applyFont="1" applyBorder="1" applyAlignment="1">
      <alignment horizontal="center" vertical="center" wrapText="1"/>
    </xf>
    <xf numFmtId="0" fontId="5" fillId="0" borderId="132" xfId="1" applyFont="1" applyBorder="1" applyAlignment="1">
      <alignment horizontal="center" vertical="center"/>
    </xf>
    <xf numFmtId="0" fontId="5" fillId="0" borderId="142" xfId="1" applyFont="1" applyBorder="1" applyAlignment="1">
      <alignment horizontal="center" vertical="center"/>
    </xf>
    <xf numFmtId="0" fontId="5" fillId="0" borderId="143" xfId="1" applyFont="1" applyBorder="1" applyAlignment="1">
      <alignment horizontal="center" vertical="center"/>
    </xf>
    <xf numFmtId="0" fontId="5" fillId="0" borderId="152" xfId="1" applyFont="1" applyBorder="1" applyAlignment="1">
      <alignment horizontal="center" vertical="center"/>
    </xf>
    <xf numFmtId="0" fontId="5" fillId="0" borderId="144" xfId="1" applyFont="1" applyBorder="1" applyAlignment="1">
      <alignment horizontal="center" vertical="center"/>
    </xf>
    <xf numFmtId="0" fontId="5" fillId="0" borderId="145" xfId="1" applyFont="1" applyBorder="1" applyAlignment="1">
      <alignment horizontal="center" vertical="center"/>
    </xf>
    <xf numFmtId="0" fontId="5" fillId="0" borderId="153" xfId="1" applyFont="1" applyBorder="1" applyAlignment="1">
      <alignment horizontal="center" vertical="center"/>
    </xf>
    <xf numFmtId="0" fontId="5" fillId="0" borderId="149" xfId="1" applyFont="1" applyBorder="1" applyAlignment="1">
      <alignment horizontal="center" vertical="center"/>
    </xf>
    <xf numFmtId="0" fontId="5" fillId="0" borderId="148" xfId="1" applyFont="1" applyBorder="1" applyAlignment="1">
      <alignment horizontal="center" vertical="center"/>
    </xf>
    <xf numFmtId="0" fontId="5" fillId="0" borderId="141" xfId="1" applyFont="1" applyBorder="1" applyAlignment="1">
      <alignment horizontal="center" vertical="center"/>
    </xf>
    <xf numFmtId="0" fontId="37" fillId="0" borderId="117" xfId="0" applyFont="1" applyBorder="1" applyAlignment="1">
      <alignment horizontal="center" vertical="center" wrapText="1"/>
    </xf>
    <xf numFmtId="0" fontId="37" fillId="0" borderId="131" xfId="0" applyFont="1" applyBorder="1" applyAlignment="1">
      <alignment horizontal="center" vertical="center" wrapText="1"/>
    </xf>
    <xf numFmtId="0" fontId="17" fillId="0" borderId="131" xfId="0" applyFont="1" applyBorder="1" applyAlignment="1">
      <alignment horizontal="center" vertical="center"/>
    </xf>
    <xf numFmtId="0" fontId="5" fillId="0" borderId="134" xfId="1" applyFont="1" applyBorder="1" applyAlignment="1">
      <alignment horizontal="center" vertical="center"/>
    </xf>
    <xf numFmtId="0" fontId="5" fillId="0" borderId="160" xfId="1" applyFont="1" applyBorder="1" applyAlignment="1">
      <alignment horizontal="center" vertical="center"/>
    </xf>
    <xf numFmtId="0" fontId="17" fillId="0" borderId="161" xfId="0" applyFont="1" applyBorder="1" applyAlignment="1">
      <alignment horizontal="center" vertical="center"/>
    </xf>
    <xf numFmtId="0" fontId="37" fillId="0" borderId="162" xfId="0" applyFont="1" applyBorder="1" applyAlignment="1">
      <alignment horizontal="center" vertical="center" wrapText="1"/>
    </xf>
    <xf numFmtId="0" fontId="46" fillId="0" borderId="163" xfId="0" applyFont="1" applyBorder="1" applyAlignment="1">
      <alignment horizontal="center" vertical="center" wrapText="1"/>
    </xf>
    <xf numFmtId="0" fontId="42" fillId="0" borderId="164" xfId="0" applyFont="1" applyBorder="1" applyAlignment="1">
      <alignment horizontal="center" vertical="center" wrapText="1"/>
    </xf>
    <xf numFmtId="0" fontId="46" fillId="0" borderId="164" xfId="0" applyFont="1" applyBorder="1" applyAlignment="1">
      <alignment horizontal="center" vertical="center" wrapText="1"/>
    </xf>
    <xf numFmtId="0" fontId="42" fillId="0" borderId="165" xfId="0" applyFont="1" applyBorder="1" applyAlignment="1">
      <alignment horizontal="center" vertical="center" wrapText="1"/>
    </xf>
    <xf numFmtId="0" fontId="42" fillId="0" borderId="138" xfId="0" applyFont="1" applyBorder="1" applyAlignment="1">
      <alignment horizontal="center" vertical="center" wrapText="1"/>
    </xf>
    <xf numFmtId="0" fontId="42" fillId="0" borderId="166" xfId="0" applyFont="1" applyBorder="1" applyAlignment="1">
      <alignment horizontal="center" vertical="center" wrapText="1"/>
    </xf>
    <xf numFmtId="0" fontId="5" fillId="0" borderId="167" xfId="1" applyFont="1" applyBorder="1" applyAlignment="1">
      <alignment horizontal="center" vertical="center"/>
    </xf>
    <xf numFmtId="0" fontId="5" fillId="0" borderId="168" xfId="1" applyFont="1" applyBorder="1" applyAlignment="1">
      <alignment horizontal="center" vertical="center"/>
    </xf>
    <xf numFmtId="0" fontId="5" fillId="0" borderId="169" xfId="1" applyFont="1" applyBorder="1" applyAlignment="1">
      <alignment horizontal="center" vertical="center"/>
    </xf>
    <xf numFmtId="0" fontId="5" fillId="0" borderId="150" xfId="1" applyFont="1" applyBorder="1" applyAlignment="1">
      <alignment horizontal="center" vertical="center"/>
    </xf>
    <xf numFmtId="0" fontId="5" fillId="0" borderId="151" xfId="1" applyFont="1" applyBorder="1" applyAlignment="1">
      <alignment horizontal="center" vertical="center"/>
    </xf>
    <xf numFmtId="0" fontId="37" fillId="0" borderId="170" xfId="0" applyFont="1" applyBorder="1" applyAlignment="1">
      <alignment horizontal="center" vertical="center" wrapText="1"/>
    </xf>
    <xf numFmtId="0" fontId="37" fillId="0" borderId="171" xfId="0" applyFont="1" applyBorder="1" applyAlignment="1">
      <alignment horizontal="center" vertical="center" wrapText="1"/>
    </xf>
    <xf numFmtId="0" fontId="38" fillId="0" borderId="171" xfId="0" applyFont="1" applyBorder="1" applyAlignment="1">
      <alignment horizontal="center" vertical="center" wrapText="1"/>
    </xf>
    <xf numFmtId="0" fontId="39" fillId="0" borderId="174" xfId="0" applyFont="1" applyBorder="1" applyAlignment="1">
      <alignment horizontal="center" vertical="center" wrapText="1"/>
    </xf>
    <xf numFmtId="0" fontId="39" fillId="0" borderId="172" xfId="0" applyFont="1" applyBorder="1" applyAlignment="1">
      <alignment horizontal="center" vertical="center" wrapText="1"/>
    </xf>
    <xf numFmtId="0" fontId="22" fillId="0" borderId="173" xfId="0" applyFont="1" applyBorder="1" applyAlignment="1">
      <alignment horizontal="center" vertical="center"/>
    </xf>
    <xf numFmtId="0" fontId="45" fillId="0" borderId="143" xfId="0" applyFont="1" applyBorder="1" applyAlignment="1">
      <alignment horizontal="center" vertical="center" wrapText="1"/>
    </xf>
    <xf numFmtId="0" fontId="45" fillId="0" borderId="145" xfId="0" applyFont="1" applyBorder="1" applyAlignment="1">
      <alignment horizontal="center" vertical="center" wrapText="1"/>
    </xf>
    <xf numFmtId="0" fontId="45" fillId="0" borderId="147" xfId="0" applyFont="1" applyBorder="1" applyAlignment="1">
      <alignment horizontal="center" vertical="center" wrapText="1"/>
    </xf>
    <xf numFmtId="0" fontId="5" fillId="0" borderId="175" xfId="1" applyFont="1" applyFill="1" applyBorder="1" applyAlignment="1">
      <alignment horizontal="center" vertical="center"/>
    </xf>
    <xf numFmtId="0" fontId="38" fillId="0" borderId="0" xfId="0" applyFont="1" applyBorder="1" applyAlignment="1">
      <alignment horizontal="center" vertical="center" wrapText="1"/>
    </xf>
    <xf numFmtId="0" fontId="9" fillId="0" borderId="0" xfId="0" applyFont="1" applyBorder="1" applyAlignment="1">
      <alignment horizontal="center" vertical="center"/>
    </xf>
    <xf numFmtId="0" fontId="45" fillId="0" borderId="156" xfId="0" applyFont="1" applyBorder="1" applyAlignment="1">
      <alignment horizontal="center" vertical="center" wrapText="1"/>
    </xf>
    <xf numFmtId="0" fontId="44" fillId="0" borderId="156" xfId="0" applyFont="1" applyBorder="1" applyAlignment="1">
      <alignment horizontal="center" vertical="center" wrapText="1"/>
    </xf>
    <xf numFmtId="0" fontId="4" fillId="0" borderId="143" xfId="0" applyFont="1" applyBorder="1" applyAlignment="1">
      <alignment horizontal="center" vertical="center" wrapText="1"/>
    </xf>
    <xf numFmtId="0" fontId="4" fillId="0" borderId="145" xfId="0" applyFont="1" applyBorder="1" applyAlignment="1">
      <alignment horizontal="center" vertical="center" wrapText="1"/>
    </xf>
    <xf numFmtId="0" fontId="4" fillId="0" borderId="147" xfId="0" applyFont="1" applyBorder="1" applyAlignment="1">
      <alignment horizontal="center" vertical="center" wrapText="1"/>
    </xf>
    <xf numFmtId="0" fontId="5" fillId="0" borderId="177" xfId="1" applyFont="1" applyFill="1" applyBorder="1" applyAlignment="1">
      <alignment horizontal="center" vertical="center"/>
    </xf>
    <xf numFmtId="0" fontId="5" fillId="0" borderId="178" xfId="1" applyFont="1" applyFill="1" applyBorder="1" applyAlignment="1">
      <alignment horizontal="center" vertical="center"/>
    </xf>
    <xf numFmtId="0" fontId="4" fillId="0" borderId="177" xfId="0" applyFont="1" applyBorder="1" applyAlignment="1">
      <alignment horizontal="center" vertical="center" wrapText="1"/>
    </xf>
    <xf numFmtId="0" fontId="44" fillId="0" borderId="177" xfId="0" applyFont="1" applyBorder="1" applyAlignment="1">
      <alignment horizontal="center" vertical="center" wrapText="1"/>
    </xf>
    <xf numFmtId="0" fontId="5" fillId="0" borderId="179" xfId="1" applyFont="1" applyFill="1" applyBorder="1" applyAlignment="1">
      <alignment horizontal="center" vertical="center"/>
    </xf>
    <xf numFmtId="0" fontId="5" fillId="0" borderId="180" xfId="1" applyFont="1" applyFill="1" applyBorder="1" applyAlignment="1">
      <alignment horizontal="center" vertical="center"/>
    </xf>
    <xf numFmtId="0" fontId="4" fillId="0" borderId="181" xfId="0" applyFont="1" applyBorder="1" applyAlignment="1">
      <alignment horizontal="center" vertical="center" wrapText="1"/>
    </xf>
    <xf numFmtId="0" fontId="44" fillId="0" borderId="181" xfId="0" applyFont="1" applyBorder="1" applyAlignment="1">
      <alignment horizontal="center" vertical="center" wrapText="1"/>
    </xf>
    <xf numFmtId="0" fontId="5" fillId="0" borderId="181" xfId="1" applyFont="1" applyFill="1" applyBorder="1" applyAlignment="1">
      <alignment horizontal="center" vertical="center"/>
    </xf>
    <xf numFmtId="0" fontId="5" fillId="0" borderId="182" xfId="1" applyFont="1" applyFill="1" applyBorder="1" applyAlignment="1">
      <alignment horizontal="center" vertical="center"/>
    </xf>
    <xf numFmtId="0" fontId="43" fillId="0" borderId="183" xfId="0" applyFont="1" applyBorder="1" applyAlignment="1">
      <alignment horizontal="center" vertical="center" wrapText="1"/>
    </xf>
    <xf numFmtId="0" fontId="5" fillId="0" borderId="176" xfId="1" applyFont="1" applyFill="1" applyBorder="1" applyAlignment="1">
      <alignment horizontal="center" vertical="center"/>
    </xf>
    <xf numFmtId="0" fontId="4" fillId="0" borderId="6" xfId="1" applyFont="1" applyBorder="1" applyAlignment="1">
      <alignment horizontal="center" vertical="center"/>
    </xf>
    <xf numFmtId="0" fontId="4" fillId="0" borderId="6" xfId="1" applyFont="1" applyBorder="1">
      <alignment vertical="center"/>
    </xf>
    <xf numFmtId="0" fontId="0" fillId="0" borderId="6"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4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85" xfId="0" applyBorder="1" applyAlignment="1">
      <alignment horizontal="center" vertical="center"/>
    </xf>
    <xf numFmtId="0" fontId="0" fillId="0" borderId="11" xfId="0" applyBorder="1" applyAlignment="1">
      <alignment horizontal="center" vertical="center"/>
    </xf>
    <xf numFmtId="0" fontId="0" fillId="0" borderId="0" xfId="0" applyFill="1" applyBorder="1" applyAlignment="1">
      <alignment horizontal="center" vertical="center"/>
    </xf>
    <xf numFmtId="0" fontId="11" fillId="0" borderId="0" xfId="1" applyFont="1" applyBorder="1" applyAlignment="1">
      <alignment horizontal="center" vertical="center"/>
    </xf>
    <xf numFmtId="0" fontId="11" fillId="0" borderId="28" xfId="1" applyFont="1" applyBorder="1" applyAlignment="1">
      <alignment horizontal="center" vertical="center"/>
    </xf>
    <xf numFmtId="0" fontId="11" fillId="0" borderId="3" xfId="1" applyFont="1" applyBorder="1" applyAlignment="1">
      <alignment horizontal="center" vertical="center"/>
    </xf>
    <xf numFmtId="0" fontId="11" fillId="0" borderId="3" xfId="1" applyFont="1" applyBorder="1" applyAlignment="1">
      <alignment horizontal="left" vertical="center"/>
    </xf>
    <xf numFmtId="0" fontId="11" fillId="2" borderId="50" xfId="1" applyFont="1" applyFill="1" applyBorder="1" applyAlignment="1">
      <alignment horizontal="center" vertical="center"/>
    </xf>
    <xf numFmtId="0" fontId="8" fillId="0" borderId="24" xfId="1" applyFont="1" applyBorder="1" applyAlignment="1">
      <alignment horizontal="center" vertical="center"/>
    </xf>
    <xf numFmtId="0" fontId="8" fillId="0" borderId="26" xfId="1" applyFont="1" applyBorder="1" applyAlignment="1">
      <alignment horizontal="center" vertical="center"/>
    </xf>
    <xf numFmtId="0" fontId="5" fillId="0" borderId="32" xfId="1" applyFont="1"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5" fillId="0" borderId="36" xfId="1" applyFont="1" applyBorder="1" applyAlignment="1">
      <alignment horizontal="center" vertical="center"/>
    </xf>
    <xf numFmtId="0" fontId="0" fillId="0" borderId="59" xfId="0" applyBorder="1" applyAlignment="1">
      <alignment horizontal="center" vertical="center"/>
    </xf>
    <xf numFmtId="0" fontId="0" fillId="0" borderId="37" xfId="0" applyBorder="1" applyAlignment="1">
      <alignment horizontal="center" vertical="center"/>
    </xf>
    <xf numFmtId="0" fontId="8" fillId="0" borderId="2" xfId="2" applyFont="1" applyBorder="1" applyAlignment="1">
      <alignment horizontal="center" vertical="center" shrinkToFit="1"/>
    </xf>
    <xf numFmtId="0" fontId="8" fillId="0" borderId="3"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12" xfId="2" applyFont="1" applyBorder="1" applyAlignment="1">
      <alignment horizontal="center" vertical="center" shrinkToFit="1"/>
    </xf>
    <xf numFmtId="0" fontId="8" fillId="0" borderId="0" xfId="2" applyFont="1" applyBorder="1" applyAlignment="1">
      <alignment horizontal="center" vertical="center" shrinkToFit="1"/>
    </xf>
    <xf numFmtId="0" fontId="8" fillId="0" borderId="5" xfId="2" applyFont="1" applyBorder="1" applyAlignment="1">
      <alignment horizontal="center" vertical="center" shrinkToFit="1"/>
    </xf>
    <xf numFmtId="0" fontId="5" fillId="0" borderId="105" xfId="1" applyFont="1" applyBorder="1" applyAlignment="1">
      <alignment horizontal="center" vertical="center"/>
    </xf>
    <xf numFmtId="0" fontId="0" fillId="0" borderId="106" xfId="0" applyBorder="1" applyAlignment="1">
      <alignment horizontal="center" vertical="center"/>
    </xf>
    <xf numFmtId="0" fontId="5" fillId="0" borderId="51" xfId="1" applyFont="1" applyBorder="1" applyAlignment="1">
      <alignment horizontal="center" vertical="center"/>
    </xf>
    <xf numFmtId="0" fontId="0" fillId="0" borderId="107" xfId="0" applyBorder="1" applyAlignment="1">
      <alignment horizontal="center" vertical="center"/>
    </xf>
    <xf numFmtId="0" fontId="5" fillId="0" borderId="44" xfId="1" applyFont="1" applyBorder="1" applyAlignment="1">
      <alignment horizontal="center" vertical="center"/>
    </xf>
    <xf numFmtId="0" fontId="5" fillId="0" borderId="59" xfId="1" applyFont="1" applyBorder="1" applyAlignment="1">
      <alignment horizontal="center" vertical="center"/>
    </xf>
    <xf numFmtId="0" fontId="22" fillId="0" borderId="76" xfId="9" applyFont="1" applyBorder="1" applyAlignment="1">
      <alignment horizontal="center" vertical="center" textRotation="255" shrinkToFit="1"/>
    </xf>
    <xf numFmtId="0" fontId="22" fillId="0" borderId="76" xfId="9" applyFont="1" applyBorder="1" applyAlignment="1">
      <alignment horizontal="center" vertical="center" shrinkToFit="1"/>
    </xf>
    <xf numFmtId="0" fontId="22" fillId="0" borderId="79" xfId="9" applyFont="1" applyBorder="1" applyAlignment="1">
      <alignment horizontal="center" vertical="center" shrinkToFit="1"/>
    </xf>
    <xf numFmtId="176" fontId="22" fillId="0" borderId="32" xfId="9" applyNumberFormat="1" applyFont="1" applyBorder="1" applyAlignment="1">
      <alignment horizontal="center" vertical="center" shrinkToFit="1"/>
    </xf>
    <xf numFmtId="176" fontId="22" fillId="0" borderId="44" xfId="9" applyNumberFormat="1" applyFont="1" applyBorder="1" applyAlignment="1">
      <alignment horizontal="center" vertical="center" shrinkToFit="1"/>
    </xf>
    <xf numFmtId="176" fontId="22" fillId="0" borderId="33" xfId="9" applyNumberFormat="1" applyFont="1" applyBorder="1" applyAlignment="1">
      <alignment horizontal="center" vertical="center" shrinkToFit="1"/>
    </xf>
    <xf numFmtId="0" fontId="22" fillId="0" borderId="36" xfId="9" applyFont="1" applyBorder="1" applyAlignment="1">
      <alignment horizontal="center" vertical="center" textRotation="255" shrinkToFit="1"/>
    </xf>
    <xf numFmtId="0" fontId="22" fillId="0" borderId="59" xfId="9" applyFont="1" applyBorder="1" applyAlignment="1">
      <alignment horizontal="center" vertical="center" textRotation="255" shrinkToFit="1"/>
    </xf>
    <xf numFmtId="0" fontId="22" fillId="0" borderId="37" xfId="9" applyFont="1" applyBorder="1" applyAlignment="1">
      <alignment horizontal="center" vertical="center" textRotation="255" shrinkToFit="1"/>
    </xf>
    <xf numFmtId="0" fontId="22" fillId="0" borderId="69" xfId="9" applyFont="1" applyBorder="1" applyAlignment="1">
      <alignment horizontal="center" vertical="center" shrinkToFit="1"/>
    </xf>
    <xf numFmtId="0" fontId="22" fillId="0" borderId="75" xfId="9" applyFont="1" applyBorder="1" applyAlignment="1">
      <alignment horizontal="center" vertical="center" shrinkToFit="1"/>
    </xf>
    <xf numFmtId="0" fontId="35" fillId="0" borderId="5" xfId="9" applyFont="1" applyBorder="1" applyAlignment="1">
      <alignment horizontal="center" vertical="center" shrinkToFit="1"/>
    </xf>
    <xf numFmtId="0" fontId="22" fillId="0" borderId="32" xfId="9" applyFont="1" applyBorder="1" applyAlignment="1">
      <alignment horizontal="center" vertical="center" shrinkToFit="1"/>
    </xf>
    <xf numFmtId="0" fontId="22" fillId="0" borderId="44" xfId="9" applyFont="1" applyBorder="1" applyAlignment="1">
      <alignment horizontal="center" vertical="center" shrinkToFit="1"/>
    </xf>
    <xf numFmtId="0" fontId="22" fillId="0" borderId="33" xfId="9" applyFont="1" applyBorder="1" applyAlignment="1">
      <alignment horizontal="center" vertical="center" shrinkToFit="1"/>
    </xf>
    <xf numFmtId="0" fontId="22" fillId="0" borderId="34" xfId="9" applyFont="1" applyBorder="1" applyAlignment="1">
      <alignment horizontal="center" vertical="center" textRotation="255" shrinkToFit="1"/>
    </xf>
    <xf numFmtId="0" fontId="22" fillId="0" borderId="43" xfId="9" applyFont="1" applyBorder="1" applyAlignment="1">
      <alignment horizontal="center" vertical="center" textRotation="255" shrinkToFit="1"/>
    </xf>
    <xf numFmtId="0" fontId="22" fillId="0" borderId="35" xfId="9" applyFont="1" applyBorder="1" applyAlignment="1">
      <alignment horizontal="center" vertical="center" textRotation="255" shrinkToFit="1"/>
    </xf>
    <xf numFmtId="176" fontId="22" fillId="0" borderId="36" xfId="9" applyNumberFormat="1" applyFont="1" applyBorder="1" applyAlignment="1">
      <alignment horizontal="center" vertical="center" shrinkToFit="1"/>
    </xf>
    <xf numFmtId="176" fontId="22" fillId="0" borderId="59" xfId="9" applyNumberFormat="1" applyFont="1" applyBorder="1" applyAlignment="1">
      <alignment horizontal="center" vertical="center" shrinkToFit="1"/>
    </xf>
    <xf numFmtId="176" fontId="22" fillId="0" borderId="37" xfId="9" applyNumberFormat="1" applyFont="1" applyBorder="1" applyAlignment="1">
      <alignment horizontal="center" vertical="center" shrinkToFit="1"/>
    </xf>
    <xf numFmtId="0" fontId="22" fillId="0" borderId="32" xfId="9" applyFont="1" applyBorder="1" applyAlignment="1">
      <alignment horizontal="center" vertical="center" textRotation="255" shrinkToFit="1"/>
    </xf>
    <xf numFmtId="0" fontId="22" fillId="0" borderId="44" xfId="9" applyFont="1" applyBorder="1" applyAlignment="1">
      <alignment horizontal="center" vertical="center" textRotation="255" shrinkToFit="1"/>
    </xf>
    <xf numFmtId="0" fontId="22" fillId="0" borderId="33" xfId="9" applyFont="1" applyBorder="1" applyAlignment="1">
      <alignment horizontal="center" vertical="center" textRotation="255" shrinkToFit="1"/>
    </xf>
    <xf numFmtId="0" fontId="22" fillId="0" borderId="70" xfId="9" applyFont="1" applyBorder="1" applyAlignment="1">
      <alignment horizontal="center" vertical="center" textRotation="255" shrinkToFit="1"/>
    </xf>
    <xf numFmtId="0" fontId="22" fillId="0" borderId="96" xfId="9" applyFont="1" applyBorder="1" applyAlignment="1">
      <alignment horizontal="center" vertical="center" shrinkToFit="1"/>
    </xf>
    <xf numFmtId="0" fontId="34" fillId="0" borderId="12" xfId="9" applyFont="1" applyBorder="1" applyAlignment="1">
      <alignment horizontal="center" vertical="center" shrinkToFit="1"/>
    </xf>
    <xf numFmtId="0" fontId="22" fillId="0" borderId="36" xfId="9" applyFont="1" applyBorder="1" applyAlignment="1">
      <alignment horizontal="center" vertical="center" shrinkToFit="1"/>
    </xf>
    <xf numFmtId="0" fontId="22" fillId="0" borderId="59" xfId="9" applyFont="1" applyBorder="1" applyAlignment="1">
      <alignment horizontal="center" vertical="center" shrinkToFit="1"/>
    </xf>
    <xf numFmtId="0" fontId="22" fillId="0" borderId="37" xfId="9" applyFont="1" applyBorder="1" applyAlignment="1">
      <alignment horizontal="center" vertical="center" shrinkToFit="1"/>
    </xf>
    <xf numFmtId="0" fontId="34" fillId="0" borderId="32" xfId="9" applyFont="1" applyBorder="1" applyAlignment="1">
      <alignment horizontal="center" vertical="center" textRotation="255" shrinkToFit="1"/>
    </xf>
    <xf numFmtId="0" fontId="34" fillId="0" borderId="44" xfId="9" applyFont="1" applyBorder="1" applyAlignment="1">
      <alignment horizontal="center" vertical="center" textRotation="255" shrinkToFit="1"/>
    </xf>
    <xf numFmtId="0" fontId="34" fillId="0" borderId="33" xfId="9" applyFont="1" applyBorder="1" applyAlignment="1">
      <alignment horizontal="center" vertical="center" textRotation="255" shrinkToFit="1"/>
    </xf>
    <xf numFmtId="0" fontId="0" fillId="0" borderId="108" xfId="0" applyBorder="1" applyAlignment="1">
      <alignment horizontal="center" vertical="center"/>
    </xf>
    <xf numFmtId="0" fontId="0" fillId="0" borderId="52" xfId="0" applyBorder="1" applyAlignment="1">
      <alignment horizontal="center" vertical="center"/>
    </xf>
    <xf numFmtId="0" fontId="22" fillId="0" borderId="84" xfId="9" applyFont="1" applyBorder="1" applyAlignment="1">
      <alignment horizontal="center" vertical="center" shrinkToFit="1"/>
    </xf>
    <xf numFmtId="0" fontId="22" fillId="0" borderId="90" xfId="9" applyFont="1" applyBorder="1" applyAlignment="1">
      <alignment horizontal="center" vertical="center" textRotation="255" shrinkToFit="1"/>
    </xf>
    <xf numFmtId="0" fontId="22" fillId="0" borderId="90" xfId="9" applyFont="1" applyBorder="1" applyAlignment="1">
      <alignment horizontal="center" vertical="center" shrinkToFit="1"/>
    </xf>
    <xf numFmtId="0" fontId="4" fillId="0" borderId="17" xfId="1" applyFont="1" applyBorder="1" applyAlignment="1">
      <alignment horizontal="center" vertical="center"/>
    </xf>
    <xf numFmtId="0" fontId="0" fillId="0" borderId="21" xfId="0" applyBorder="1" applyAlignment="1">
      <alignment horizontal="center" vertical="center"/>
    </xf>
    <xf numFmtId="0" fontId="4" fillId="0" borderId="18" xfId="1" applyFont="1" applyBorder="1" applyAlignment="1">
      <alignment horizontal="center" vertical="center"/>
    </xf>
    <xf numFmtId="0" fontId="4" fillId="0" borderId="22" xfId="1" applyFont="1" applyBorder="1" applyAlignment="1">
      <alignment horizontal="center" vertical="center"/>
    </xf>
    <xf numFmtId="0" fontId="0" fillId="0" borderId="6" xfId="0" applyBorder="1" applyAlignment="1">
      <alignment horizontal="center" vertical="center"/>
    </xf>
    <xf numFmtId="0" fontId="2" fillId="0" borderId="56" xfId="0" applyFont="1" applyBorder="1" applyAlignment="1">
      <alignment horizontal="center" vertical="center" wrapText="1"/>
    </xf>
    <xf numFmtId="0" fontId="2" fillId="0" borderId="121" xfId="0" applyFont="1" applyBorder="1" applyAlignment="1">
      <alignment horizontal="center" vertical="center" wrapText="1"/>
    </xf>
    <xf numFmtId="176" fontId="5" fillId="0" borderId="57" xfId="3" applyNumberFormat="1" applyFont="1" applyBorder="1" applyAlignment="1">
      <alignment horizontal="center" vertical="center" shrinkToFit="1"/>
    </xf>
    <xf numFmtId="0" fontId="0" fillId="0" borderId="46" xfId="0" applyBorder="1" applyAlignment="1">
      <alignment horizontal="center" vertical="center"/>
    </xf>
    <xf numFmtId="176" fontId="31" fillId="0" borderId="0" xfId="9" applyNumberFormat="1" applyFont="1" applyBorder="1" applyAlignment="1">
      <alignment horizontal="center" vertical="center" shrinkToFit="1"/>
    </xf>
    <xf numFmtId="0" fontId="0" fillId="0" borderId="105"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43" xfId="0" applyBorder="1" applyAlignment="1">
      <alignment horizontal="center" vertical="center"/>
    </xf>
    <xf numFmtId="0" fontId="0" fillId="0" borderId="189"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184" xfId="0" applyBorder="1" applyAlignment="1">
      <alignment horizontal="center" vertical="center"/>
    </xf>
    <xf numFmtId="0" fontId="0" fillId="0" borderId="43" xfId="0" applyFill="1" applyBorder="1" applyAlignment="1">
      <alignment horizontal="center" vertical="center"/>
    </xf>
    <xf numFmtId="0" fontId="36" fillId="0" borderId="17" xfId="0" applyFont="1"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48" xfId="0"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Border="1" applyAlignment="1">
      <alignment horizontal="center" vertical="center"/>
    </xf>
    <xf numFmtId="0" fontId="0" fillId="0" borderId="194"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lignment vertical="center"/>
    </xf>
    <xf numFmtId="0" fontId="0" fillId="0" borderId="195" xfId="0" applyBorder="1" applyAlignment="1">
      <alignment horizontal="center" vertical="center"/>
    </xf>
    <xf numFmtId="0" fontId="0" fillId="0" borderId="6" xfId="0" applyFill="1" applyBorder="1" applyAlignment="1">
      <alignment horizontal="center" vertical="center"/>
    </xf>
    <xf numFmtId="0" fontId="0" fillId="0" borderId="6" xfId="0" applyBorder="1">
      <alignment vertical="center"/>
    </xf>
    <xf numFmtId="0" fontId="4" fillId="0" borderId="0" xfId="0" applyFont="1" applyFill="1" applyBorder="1" applyAlignment="1">
      <alignment horizontal="center" vertical="center" shrinkToFit="1"/>
    </xf>
    <xf numFmtId="176" fontId="4" fillId="0" borderId="0" xfId="3" applyNumberFormat="1" applyFont="1" applyBorder="1" applyAlignment="1">
      <alignment horizontal="center" vertical="center" shrinkToFit="1"/>
    </xf>
    <xf numFmtId="0" fontId="0" fillId="0" borderId="196" xfId="0" applyBorder="1" applyAlignment="1">
      <alignment horizontal="center" vertical="center"/>
    </xf>
    <xf numFmtId="0" fontId="0" fillId="0" borderId="14" xfId="0" applyBorder="1">
      <alignmen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cellXfs>
  <cellStyles count="11">
    <cellStyle name="一般" xfId="0" builtinId="0"/>
    <cellStyle name="一般 2" xfId="1"/>
    <cellStyle name="一般 2 2" xfId="3"/>
    <cellStyle name="一般 2 3" xfId="6"/>
    <cellStyle name="一般 3" xfId="4"/>
    <cellStyle name="一般 3 2" xfId="5"/>
    <cellStyle name="一般 3 2 2" xfId="7"/>
    <cellStyle name="一般 4" xfId="9"/>
    <cellStyle name="一般_87會長全項" xfId="8"/>
    <cellStyle name="一般_97青年盃資格賽女子組" xfId="2"/>
    <cellStyle name="一般_全國射箭記錄" xfId="10"/>
  </cellStyles>
  <dxfs count="22">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
      <font>
        <b/>
        <i val="0"/>
        <condense val="0"/>
        <extend val="0"/>
      </font>
      <fill>
        <patternFill>
          <bgColor indexed="45"/>
        </patternFill>
      </fill>
    </dxf>
    <dxf>
      <font>
        <b/>
        <i val="0"/>
        <condense val="0"/>
        <extend val="0"/>
      </font>
      <fill>
        <patternFill>
          <bgColor indexed="13"/>
        </patternFill>
      </fill>
    </dxf>
    <dxf>
      <font>
        <b/>
        <i val="0"/>
        <condense val="0"/>
        <extend val="0"/>
      </font>
      <fill>
        <patternFill>
          <bgColor indexed="45"/>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89</xdr:col>
      <xdr:colOff>180975</xdr:colOff>
      <xdr:row>0</xdr:row>
      <xdr:rowOff>55474</xdr:rowOff>
    </xdr:from>
    <xdr:ext cx="545497" cy="2991"/>
    <xdr:pic>
      <xdr:nvPicPr>
        <xdr:cNvPr id="2" name="圖片 1" descr="CTAA Logo英文版.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1217175" y="55474"/>
          <a:ext cx="545497" cy="299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89</xdr:col>
      <xdr:colOff>180975</xdr:colOff>
      <xdr:row>0</xdr:row>
      <xdr:rowOff>55474</xdr:rowOff>
    </xdr:from>
    <xdr:ext cx="545497" cy="2991"/>
    <xdr:pic>
      <xdr:nvPicPr>
        <xdr:cNvPr id="2" name="圖片 1" descr="CTAA Logo英文版.jp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61217175" y="55474"/>
          <a:ext cx="545497" cy="299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3556;&#31661;&#25104;&#32318;&#35352;&#37636;&#34920;&#65288;&#20844;&#38283;&#30007;&#23376;&#3206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名表"/>
      <sheetName val="個人資格賽"/>
      <sheetName val="32強個人對抗賽 "/>
      <sheetName val="16強個人對抗賽"/>
      <sheetName val="16強成績公布欄"/>
      <sheetName val="團體資格賽"/>
      <sheetName val="8強團體對抗賽"/>
      <sheetName val="8強團體成績公布欄"/>
      <sheetName val="全國紀錄"/>
    </sheetNames>
    <sheetDataSet>
      <sheetData sheetId="0" refreshError="1"/>
      <sheetData sheetId="1" refreshError="1">
        <row r="5">
          <cell r="FI5">
            <v>1</v>
          </cell>
        </row>
        <row r="6">
          <cell r="FI6">
            <v>2</v>
          </cell>
        </row>
        <row r="7">
          <cell r="FI7">
            <v>3</v>
          </cell>
        </row>
        <row r="8">
          <cell r="FI8">
            <v>4</v>
          </cell>
        </row>
        <row r="9">
          <cell r="FI9">
            <v>5</v>
          </cell>
        </row>
        <row r="10">
          <cell r="FI10">
            <v>6</v>
          </cell>
        </row>
        <row r="11">
          <cell r="FI11">
            <v>7</v>
          </cell>
        </row>
        <row r="12">
          <cell r="FI12">
            <v>8</v>
          </cell>
        </row>
        <row r="13">
          <cell r="FI13">
            <v>9</v>
          </cell>
        </row>
        <row r="14">
          <cell r="FI14">
            <v>9</v>
          </cell>
        </row>
        <row r="15">
          <cell r="FI15">
            <v>11</v>
          </cell>
        </row>
        <row r="16">
          <cell r="FI16">
            <v>12</v>
          </cell>
        </row>
        <row r="17">
          <cell r="FI17">
            <v>13</v>
          </cell>
        </row>
        <row r="18">
          <cell r="FI18">
            <v>14</v>
          </cell>
        </row>
        <row r="19">
          <cell r="FI19">
            <v>15</v>
          </cell>
        </row>
        <row r="20">
          <cell r="FI20">
            <v>16</v>
          </cell>
        </row>
        <row r="21">
          <cell r="FI21">
            <v>17</v>
          </cell>
        </row>
        <row r="22">
          <cell r="FI22">
            <v>18</v>
          </cell>
        </row>
        <row r="23">
          <cell r="FI23">
            <v>18</v>
          </cell>
        </row>
        <row r="24">
          <cell r="FI24">
            <v>18</v>
          </cell>
        </row>
        <row r="25">
          <cell r="FI25">
            <v>18</v>
          </cell>
        </row>
        <row r="26">
          <cell r="FI26">
            <v>18</v>
          </cell>
        </row>
        <row r="27">
          <cell r="FI27">
            <v>18</v>
          </cell>
        </row>
        <row r="28">
          <cell r="FI28">
            <v>18</v>
          </cell>
        </row>
      </sheetData>
      <sheetData sheetId="2" refreshError="1"/>
      <sheetData sheetId="3" refreshError="1"/>
      <sheetData sheetId="4" refreshError="1"/>
      <sheetData sheetId="5" refreshError="1"/>
      <sheetData sheetId="6" refreshError="1"/>
      <sheetData sheetId="7" refreshError="1"/>
      <sheetData sheetId="8" refreshError="1">
        <row r="1">
          <cell r="A1" t="str">
            <v>射箭全國紀錄（94/01/18）</v>
          </cell>
        </row>
        <row r="14">
          <cell r="A14" t="str">
            <v xml:space="preserve">反曲弓女子組 </v>
          </cell>
        </row>
        <row r="15">
          <cell r="A15" t="str">
            <v>奧運局（OLYMPIC ROUND）</v>
          </cell>
        </row>
        <row r="16">
          <cell r="A16" t="str">
            <v>項　目</v>
          </cell>
          <cell r="B16" t="str">
            <v>成績</v>
          </cell>
          <cell r="C16" t="str">
            <v>保持者</v>
          </cell>
        </row>
        <row r="17">
          <cell r="A17" t="str">
            <v>個 人排名賽（70M-72箭）</v>
          </cell>
          <cell r="B17">
            <v>664</v>
          </cell>
          <cell r="C17" t="str">
            <v>吳蕙如</v>
          </cell>
        </row>
        <row r="18">
          <cell r="A18" t="str">
            <v>個人淘汰局對抗（70M-18箭）</v>
          </cell>
          <cell r="B18">
            <v>173</v>
          </cell>
          <cell r="C18" t="str">
            <v>吳蕙如</v>
          </cell>
        </row>
        <row r="19">
          <cell r="A19" t="str">
            <v>個人決賽局對抗（70M-12箭）</v>
          </cell>
          <cell r="B19">
            <v>114</v>
          </cell>
          <cell r="C19" t="str">
            <v>袁叔琪</v>
          </cell>
        </row>
        <row r="20">
          <cell r="A20" t="str">
            <v>個人決賽局對抗總分（12箭×3輪）</v>
          </cell>
          <cell r="B20">
            <v>328</v>
          </cell>
          <cell r="C20" t="str">
            <v>陳麗如</v>
          </cell>
        </row>
        <row r="21">
          <cell r="A21" t="str">
            <v>團體排名賽（70M-72箭×3人）</v>
          </cell>
          <cell r="B21">
            <v>1924</v>
          </cell>
          <cell r="C21" t="str">
            <v>袁叔琪</v>
          </cell>
        </row>
        <row r="22">
          <cell r="C22" t="str">
            <v>吳蕙如</v>
          </cell>
        </row>
        <row r="23">
          <cell r="C23" t="str">
            <v>陳麗如</v>
          </cell>
        </row>
        <row r="24">
          <cell r="A24" t="str">
            <v>團體決賽局總分（9箭×3人）</v>
          </cell>
          <cell r="B24">
            <v>242</v>
          </cell>
          <cell r="C24" t="str">
            <v>林宜螢</v>
          </cell>
        </row>
        <row r="25">
          <cell r="C25" t="str">
            <v>楊鈞芪</v>
          </cell>
        </row>
        <row r="26">
          <cell r="C26" t="str">
            <v>賴芳美</v>
          </cell>
        </row>
        <row r="27">
          <cell r="A27" t="str">
            <v>團體決賽局總分（27箭×2輪）</v>
          </cell>
          <cell r="B27">
            <v>477</v>
          </cell>
          <cell r="C27" t="str">
            <v>林宜螢</v>
          </cell>
        </row>
        <row r="28">
          <cell r="C28" t="str">
            <v>楊鈞芪</v>
          </cell>
        </row>
        <row r="29">
          <cell r="C29" t="str">
            <v>賴芳美</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tabColor rgb="FF002060"/>
  </sheetPr>
  <dimension ref="A1:CM88"/>
  <sheetViews>
    <sheetView zoomScale="80" zoomScaleNormal="80" workbookViewId="0">
      <selection activeCell="CQ7" sqref="CQ7"/>
    </sheetView>
  </sheetViews>
  <sheetFormatPr defaultColWidth="9" defaultRowHeight="18" x14ac:dyDescent="0.4"/>
  <cols>
    <col min="1" max="1" width="9" style="41"/>
    <col min="2" max="2" width="7.1796875" style="41" customWidth="1"/>
    <col min="3" max="3" width="7.08984375" style="41" customWidth="1"/>
    <col min="4" max="4" width="13.90625" style="41" customWidth="1"/>
    <col min="5" max="5" width="25.6328125" style="41" customWidth="1"/>
    <col min="6" max="41" width="4.36328125" style="41" hidden="1" customWidth="1"/>
    <col min="42" max="42" width="8.36328125" style="41" customWidth="1"/>
    <col min="43" max="44" width="4" style="41" customWidth="1"/>
    <col min="45" max="46" width="4" style="41" hidden="1" customWidth="1"/>
    <col min="47" max="82" width="3.36328125" style="41" hidden="1" customWidth="1"/>
    <col min="83" max="83" width="8.6328125" style="41" customWidth="1"/>
    <col min="84" max="84" width="3.08984375" style="41" customWidth="1"/>
    <col min="85" max="85" width="4.453125" style="41" customWidth="1"/>
    <col min="86" max="86" width="7.6328125" style="41" customWidth="1"/>
    <col min="87" max="87" width="7.08984375" style="41" customWidth="1"/>
    <col min="88" max="88" width="8.81640625" style="41" customWidth="1"/>
    <col min="89" max="89" width="7.08984375" style="41" customWidth="1"/>
    <col min="90" max="90" width="8.6328125" style="41" customWidth="1"/>
    <col min="91" max="91" width="7.453125" style="42" customWidth="1"/>
    <col min="92" max="16384" width="9" style="41"/>
  </cols>
  <sheetData>
    <row r="1" spans="1:91" x14ac:dyDescent="0.4">
      <c r="B1" s="471" t="s">
        <v>103</v>
      </c>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c r="BY1" s="471"/>
      <c r="BZ1" s="471"/>
      <c r="CA1" s="471"/>
      <c r="CB1" s="471"/>
      <c r="CC1" s="471"/>
      <c r="CD1" s="471"/>
      <c r="CE1" s="471"/>
      <c r="CF1" s="471"/>
      <c r="CG1" s="471"/>
      <c r="CH1" s="471"/>
      <c r="CI1" s="471"/>
      <c r="CJ1" s="471"/>
      <c r="CK1" s="471"/>
      <c r="CL1" s="471"/>
      <c r="CM1" s="471"/>
    </row>
    <row r="2" spans="1:91" x14ac:dyDescent="0.4">
      <c r="B2" s="471" t="s">
        <v>271</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c r="CA2" s="471"/>
      <c r="CB2" s="471"/>
      <c r="CC2" s="471"/>
      <c r="CD2" s="471"/>
      <c r="CE2" s="471"/>
      <c r="CF2" s="471"/>
      <c r="CG2" s="471"/>
      <c r="CH2" s="471"/>
      <c r="CI2" s="471"/>
      <c r="CJ2" s="471"/>
      <c r="CK2" s="471"/>
      <c r="CL2" s="471"/>
      <c r="CM2" s="471"/>
    </row>
    <row r="3" spans="1:91" ht="18.5" thickBot="1" x14ac:dyDescent="0.45">
      <c r="B3" s="472" t="s">
        <v>270</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row>
    <row r="4" spans="1:91" x14ac:dyDescent="0.4">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72"/>
      <c r="CH4" s="474"/>
      <c r="CI4" s="474"/>
      <c r="CJ4" s="474"/>
      <c r="CK4" s="474"/>
      <c r="CL4" s="474"/>
      <c r="CM4" s="474"/>
    </row>
    <row r="5" spans="1:91" x14ac:dyDescent="0.4">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row>
    <row r="6" spans="1:91" ht="30.75" customHeight="1" x14ac:dyDescent="0.4">
      <c r="B6" s="71" t="s">
        <v>31</v>
      </c>
      <c r="C6" s="70" t="s">
        <v>102</v>
      </c>
      <c r="D6" s="70" t="s">
        <v>101</v>
      </c>
      <c r="E6" s="69" t="s">
        <v>14</v>
      </c>
      <c r="F6" s="475">
        <v>1</v>
      </c>
      <c r="G6" s="475"/>
      <c r="H6" s="475"/>
      <c r="I6" s="475"/>
      <c r="J6" s="475"/>
      <c r="K6" s="475"/>
      <c r="L6" s="475">
        <v>2</v>
      </c>
      <c r="M6" s="475"/>
      <c r="N6" s="475"/>
      <c r="O6" s="475"/>
      <c r="P6" s="475"/>
      <c r="Q6" s="475"/>
      <c r="R6" s="475">
        <v>3</v>
      </c>
      <c r="S6" s="475"/>
      <c r="T6" s="475"/>
      <c r="U6" s="475"/>
      <c r="V6" s="475"/>
      <c r="W6" s="475"/>
      <c r="X6" s="475">
        <v>4</v>
      </c>
      <c r="Y6" s="475"/>
      <c r="Z6" s="475"/>
      <c r="AA6" s="475"/>
      <c r="AB6" s="475"/>
      <c r="AC6" s="475"/>
      <c r="AD6" s="475">
        <v>5</v>
      </c>
      <c r="AE6" s="475"/>
      <c r="AF6" s="475"/>
      <c r="AG6" s="475"/>
      <c r="AH6" s="475"/>
      <c r="AI6" s="475"/>
      <c r="AJ6" s="475">
        <v>6</v>
      </c>
      <c r="AK6" s="475"/>
      <c r="AL6" s="475"/>
      <c r="AM6" s="475"/>
      <c r="AN6" s="475"/>
      <c r="AO6" s="475"/>
      <c r="AP6" s="69" t="s">
        <v>269</v>
      </c>
      <c r="AQ6" s="69"/>
      <c r="AR6" s="69"/>
      <c r="AS6" s="68">
        <v>10</v>
      </c>
      <c r="AT6" s="68" t="s">
        <v>268</v>
      </c>
      <c r="AU6" s="475">
        <v>1</v>
      </c>
      <c r="AV6" s="475"/>
      <c r="AW6" s="475"/>
      <c r="AX6" s="475"/>
      <c r="AY6" s="475"/>
      <c r="AZ6" s="475"/>
      <c r="BA6" s="475">
        <v>2</v>
      </c>
      <c r="BB6" s="475"/>
      <c r="BC6" s="475"/>
      <c r="BD6" s="475"/>
      <c r="BE6" s="475"/>
      <c r="BF6" s="475"/>
      <c r="BG6" s="475">
        <v>3</v>
      </c>
      <c r="BH6" s="475"/>
      <c r="BI6" s="475"/>
      <c r="BJ6" s="475"/>
      <c r="BK6" s="475"/>
      <c r="BL6" s="475"/>
      <c r="BM6" s="475">
        <v>4</v>
      </c>
      <c r="BN6" s="475"/>
      <c r="BO6" s="475"/>
      <c r="BP6" s="475"/>
      <c r="BQ6" s="475"/>
      <c r="BR6" s="475"/>
      <c r="BS6" s="475">
        <v>5</v>
      </c>
      <c r="BT6" s="475"/>
      <c r="BU6" s="475"/>
      <c r="BV6" s="475"/>
      <c r="BW6" s="475"/>
      <c r="BX6" s="475"/>
      <c r="BY6" s="475">
        <v>6</v>
      </c>
      <c r="BZ6" s="475"/>
      <c r="CA6" s="475"/>
      <c r="CB6" s="475"/>
      <c r="CC6" s="475"/>
      <c r="CD6" s="475"/>
      <c r="CE6" s="67" t="s">
        <v>267</v>
      </c>
      <c r="CF6" s="67"/>
      <c r="CG6" s="67"/>
      <c r="CH6" s="67">
        <v>10</v>
      </c>
      <c r="CI6" s="67" t="s">
        <v>266</v>
      </c>
      <c r="CJ6" s="67" t="s">
        <v>265</v>
      </c>
      <c r="CK6" s="67" t="s">
        <v>264</v>
      </c>
      <c r="CL6" s="67" t="s">
        <v>263</v>
      </c>
      <c r="CM6" s="66"/>
    </row>
    <row r="7" spans="1:91" x14ac:dyDescent="0.4">
      <c r="A7" s="41">
        <v>3001</v>
      </c>
      <c r="B7" s="60">
        <f t="shared" ref="B7:B38" si="0">RANK(CL7,$CL$7:$CL$80)</f>
        <v>1</v>
      </c>
      <c r="C7" s="65" t="s">
        <v>262</v>
      </c>
      <c r="D7" s="65" t="s">
        <v>261</v>
      </c>
      <c r="E7" s="64" t="s">
        <v>312</v>
      </c>
      <c r="F7" s="63"/>
      <c r="G7" s="63"/>
      <c r="H7" s="63"/>
      <c r="I7" s="63"/>
      <c r="J7" s="63"/>
      <c r="K7" s="63"/>
      <c r="L7" s="62"/>
      <c r="M7" s="62"/>
      <c r="N7" s="62"/>
      <c r="O7" s="62"/>
      <c r="P7" s="62"/>
      <c r="Q7" s="62"/>
      <c r="R7" s="63"/>
      <c r="S7" s="63"/>
      <c r="T7" s="63"/>
      <c r="U7" s="63"/>
      <c r="V7" s="63"/>
      <c r="W7" s="63"/>
      <c r="X7" s="62"/>
      <c r="Y7" s="62"/>
      <c r="Z7" s="62"/>
      <c r="AA7" s="62"/>
      <c r="AB7" s="62"/>
      <c r="AC7" s="62"/>
      <c r="AD7" s="63"/>
      <c r="AE7" s="63"/>
      <c r="AF7" s="63"/>
      <c r="AG7" s="63"/>
      <c r="AH7" s="63"/>
      <c r="AI7" s="63"/>
      <c r="AJ7" s="62"/>
      <c r="AK7" s="62"/>
      <c r="AL7" s="62"/>
      <c r="AM7" s="62"/>
      <c r="AN7" s="62"/>
      <c r="AO7" s="62"/>
      <c r="AP7" s="60">
        <f t="shared" ref="AP7:AP38" si="1">SUM(F7:AO7)+(AT7*10)</f>
        <v>0</v>
      </c>
      <c r="AQ7" s="61" t="s">
        <v>149</v>
      </c>
      <c r="AR7" s="61">
        <f t="shared" ref="AR7:AR38" si="2">RANK(AP7,$AP$7:$AP$80)</f>
        <v>1</v>
      </c>
      <c r="AS7" s="44">
        <f t="shared" ref="AS7:AS38" si="3">COUNTIF(F7:AO7,"10")+(AT7)</f>
        <v>0</v>
      </c>
      <c r="AT7" s="44">
        <f t="shared" ref="AT7:AT38" si="4">COUNTIF(F7:AO7,"X")</f>
        <v>0</v>
      </c>
      <c r="AU7" s="63"/>
      <c r="AV7" s="63"/>
      <c r="AW7" s="63"/>
      <c r="AX7" s="63"/>
      <c r="AY7" s="63"/>
      <c r="AZ7" s="63"/>
      <c r="BA7" s="62"/>
      <c r="BB7" s="62"/>
      <c r="BC7" s="62"/>
      <c r="BD7" s="62"/>
      <c r="BE7" s="62"/>
      <c r="BF7" s="62"/>
      <c r="BG7" s="63"/>
      <c r="BH7" s="63"/>
      <c r="BI7" s="63"/>
      <c r="BJ7" s="63"/>
      <c r="BK7" s="63"/>
      <c r="BL7" s="63"/>
      <c r="BM7" s="62"/>
      <c r="BN7" s="62"/>
      <c r="BO7" s="62"/>
      <c r="BP7" s="62"/>
      <c r="BQ7" s="62"/>
      <c r="BR7" s="62"/>
      <c r="BS7" s="63"/>
      <c r="BT7" s="63"/>
      <c r="BU7" s="63"/>
      <c r="BV7" s="63"/>
      <c r="BW7" s="63"/>
      <c r="BX7" s="63"/>
      <c r="BY7" s="62"/>
      <c r="BZ7" s="62"/>
      <c r="CA7" s="62"/>
      <c r="CB7" s="62"/>
      <c r="CC7" s="62"/>
      <c r="CD7" s="62"/>
      <c r="CE7" s="60">
        <f t="shared" ref="CE7:CE38" si="5">SUM(AU7:CD7)+(CI7*10)</f>
        <v>0</v>
      </c>
      <c r="CF7" s="61" t="s">
        <v>149</v>
      </c>
      <c r="CG7" s="61">
        <f t="shared" ref="CG7:CG38" si="6">RANK(CE7,$CE$7:$CE$80)</f>
        <v>1</v>
      </c>
      <c r="CH7" s="44">
        <f t="shared" ref="CH7:CH38" si="7">COUNTIF(AU7:CD7,"10")+(CI7)</f>
        <v>0</v>
      </c>
      <c r="CI7" s="60">
        <f t="shared" ref="CI7:CI38" si="8">COUNTIF(AU7:CD7,"x")</f>
        <v>0</v>
      </c>
      <c r="CJ7" s="60">
        <f t="shared" ref="CJ7:CJ38" si="9">CH7+AS7</f>
        <v>0</v>
      </c>
      <c r="CK7" s="60">
        <f t="shared" ref="CK7:CK38" si="10">CI7+AT7</f>
        <v>0</v>
      </c>
      <c r="CL7" s="60">
        <f t="shared" ref="CL7:CL38" si="11">AP7+CE7</f>
        <v>0</v>
      </c>
      <c r="CM7" s="60"/>
    </row>
    <row r="8" spans="1:91" x14ac:dyDescent="0.4">
      <c r="A8" s="41">
        <v>3002</v>
      </c>
      <c r="B8" s="44">
        <f t="shared" si="0"/>
        <v>1</v>
      </c>
      <c r="C8" s="47" t="s">
        <v>260</v>
      </c>
      <c r="D8" s="47" t="s">
        <v>259</v>
      </c>
      <c r="E8" s="46" t="s">
        <v>312</v>
      </c>
      <c r="F8" s="52"/>
      <c r="G8" s="52"/>
      <c r="H8" s="52"/>
      <c r="I8" s="52"/>
      <c r="J8" s="52"/>
      <c r="K8" s="52"/>
      <c r="L8" s="51"/>
      <c r="M8" s="51"/>
      <c r="N8" s="51"/>
      <c r="O8" s="51"/>
      <c r="P8" s="51"/>
      <c r="Q8" s="51"/>
      <c r="R8" s="52"/>
      <c r="S8" s="52"/>
      <c r="T8" s="52"/>
      <c r="U8" s="52"/>
      <c r="V8" s="52"/>
      <c r="W8" s="52"/>
      <c r="X8" s="51"/>
      <c r="Y8" s="51"/>
      <c r="Z8" s="51"/>
      <c r="AA8" s="51"/>
      <c r="AB8" s="51"/>
      <c r="AC8" s="51"/>
      <c r="AD8" s="52"/>
      <c r="AE8" s="52"/>
      <c r="AF8" s="52"/>
      <c r="AG8" s="52"/>
      <c r="AH8" s="52"/>
      <c r="AI8" s="52"/>
      <c r="AJ8" s="51"/>
      <c r="AK8" s="51"/>
      <c r="AL8" s="51"/>
      <c r="AM8" s="51"/>
      <c r="AN8" s="51"/>
      <c r="AO8" s="51"/>
      <c r="AP8" s="44">
        <f t="shared" si="1"/>
        <v>0</v>
      </c>
      <c r="AQ8" s="36" t="s">
        <v>149</v>
      </c>
      <c r="AR8" s="36">
        <f t="shared" si="2"/>
        <v>1</v>
      </c>
      <c r="AS8" s="44">
        <f t="shared" si="3"/>
        <v>0</v>
      </c>
      <c r="AT8" s="44">
        <f t="shared" si="4"/>
        <v>0</v>
      </c>
      <c r="AU8" s="52"/>
      <c r="AV8" s="52"/>
      <c r="AW8" s="52"/>
      <c r="AX8" s="52"/>
      <c r="AY8" s="52"/>
      <c r="AZ8" s="52"/>
      <c r="BA8" s="51"/>
      <c r="BB8" s="51"/>
      <c r="BC8" s="51"/>
      <c r="BD8" s="51"/>
      <c r="BE8" s="51"/>
      <c r="BF8" s="51"/>
      <c r="BG8" s="52"/>
      <c r="BH8" s="52"/>
      <c r="BI8" s="52"/>
      <c r="BJ8" s="52"/>
      <c r="BK8" s="52"/>
      <c r="BL8" s="52"/>
      <c r="BM8" s="51"/>
      <c r="BN8" s="51"/>
      <c r="BO8" s="51"/>
      <c r="BP8" s="51"/>
      <c r="BQ8" s="51"/>
      <c r="BR8" s="51"/>
      <c r="BS8" s="52"/>
      <c r="BT8" s="52"/>
      <c r="BU8" s="52"/>
      <c r="BV8" s="52"/>
      <c r="BW8" s="52"/>
      <c r="BX8" s="52"/>
      <c r="BY8" s="51"/>
      <c r="BZ8" s="51"/>
      <c r="CA8" s="51"/>
      <c r="CB8" s="51"/>
      <c r="CC8" s="51"/>
      <c r="CD8" s="51"/>
      <c r="CE8" s="44">
        <f t="shared" si="5"/>
        <v>0</v>
      </c>
      <c r="CF8" s="36" t="s">
        <v>149</v>
      </c>
      <c r="CG8" s="36">
        <f t="shared" si="6"/>
        <v>1</v>
      </c>
      <c r="CH8" s="44">
        <f t="shared" si="7"/>
        <v>0</v>
      </c>
      <c r="CI8" s="44">
        <f t="shared" si="8"/>
        <v>0</v>
      </c>
      <c r="CJ8" s="44">
        <f t="shared" si="9"/>
        <v>0</v>
      </c>
      <c r="CK8" s="44">
        <f t="shared" si="10"/>
        <v>0</v>
      </c>
      <c r="CL8" s="44">
        <f t="shared" si="11"/>
        <v>0</v>
      </c>
      <c r="CM8" s="44"/>
    </row>
    <row r="9" spans="1:91" x14ac:dyDescent="0.4">
      <c r="A9" s="41">
        <v>3003</v>
      </c>
      <c r="B9" s="44">
        <f t="shared" si="0"/>
        <v>1</v>
      </c>
      <c r="C9" s="47" t="s">
        <v>258</v>
      </c>
      <c r="D9" s="47" t="s">
        <v>257</v>
      </c>
      <c r="E9" s="46" t="s">
        <v>312</v>
      </c>
      <c r="F9" s="45"/>
      <c r="G9" s="45"/>
      <c r="H9" s="45"/>
      <c r="I9" s="45"/>
      <c r="J9" s="45"/>
      <c r="K9" s="45"/>
      <c r="R9" s="45"/>
      <c r="S9" s="45"/>
      <c r="T9" s="45"/>
      <c r="U9" s="45"/>
      <c r="V9" s="45"/>
      <c r="W9" s="45"/>
      <c r="AD9" s="45"/>
      <c r="AE9" s="45"/>
      <c r="AF9" s="45"/>
      <c r="AG9" s="45"/>
      <c r="AH9" s="45"/>
      <c r="AI9" s="45"/>
      <c r="AP9" s="44">
        <f t="shared" si="1"/>
        <v>0</v>
      </c>
      <c r="AQ9" s="36" t="s">
        <v>149</v>
      </c>
      <c r="AR9" s="36">
        <f t="shared" si="2"/>
        <v>1</v>
      </c>
      <c r="AS9" s="44">
        <f t="shared" si="3"/>
        <v>0</v>
      </c>
      <c r="AT9" s="44">
        <f t="shared" si="4"/>
        <v>0</v>
      </c>
      <c r="AU9" s="45"/>
      <c r="AV9" s="45"/>
      <c r="AW9" s="45"/>
      <c r="AX9" s="45"/>
      <c r="AY9" s="45"/>
      <c r="AZ9" s="45"/>
      <c r="BG9" s="45"/>
      <c r="BH9" s="45"/>
      <c r="BI9" s="45"/>
      <c r="BJ9" s="45"/>
      <c r="BK9" s="45"/>
      <c r="BL9" s="45"/>
      <c r="BS9" s="45"/>
      <c r="BT9" s="45"/>
      <c r="BU9" s="45"/>
      <c r="BV9" s="45"/>
      <c r="BW9" s="45"/>
      <c r="BX9" s="45"/>
      <c r="CE9" s="44">
        <f t="shared" si="5"/>
        <v>0</v>
      </c>
      <c r="CF9" s="36" t="s">
        <v>149</v>
      </c>
      <c r="CG9" s="36">
        <f t="shared" si="6"/>
        <v>1</v>
      </c>
      <c r="CH9" s="44">
        <f t="shared" si="7"/>
        <v>0</v>
      </c>
      <c r="CI9" s="44">
        <f t="shared" si="8"/>
        <v>0</v>
      </c>
      <c r="CJ9" s="44">
        <f t="shared" si="9"/>
        <v>0</v>
      </c>
      <c r="CK9" s="44">
        <f t="shared" si="10"/>
        <v>0</v>
      </c>
      <c r="CL9" s="44">
        <f t="shared" si="11"/>
        <v>0</v>
      </c>
      <c r="CM9" s="44"/>
    </row>
    <row r="10" spans="1:91" x14ac:dyDescent="0.4">
      <c r="A10" s="41">
        <v>3004</v>
      </c>
      <c r="B10" s="44">
        <f t="shared" si="0"/>
        <v>1</v>
      </c>
      <c r="C10" s="47" t="s">
        <v>256</v>
      </c>
      <c r="D10" s="47" t="s">
        <v>255</v>
      </c>
      <c r="E10" s="46" t="s">
        <v>312</v>
      </c>
      <c r="F10" s="45"/>
      <c r="G10" s="45"/>
      <c r="H10" s="45"/>
      <c r="I10" s="45"/>
      <c r="J10" s="45"/>
      <c r="K10" s="45"/>
      <c r="R10" s="45"/>
      <c r="S10" s="45"/>
      <c r="T10" s="45"/>
      <c r="U10" s="45"/>
      <c r="V10" s="45"/>
      <c r="W10" s="45"/>
      <c r="AD10" s="45"/>
      <c r="AE10" s="45"/>
      <c r="AF10" s="45"/>
      <c r="AG10" s="45"/>
      <c r="AH10" s="45"/>
      <c r="AI10" s="45"/>
      <c r="AP10" s="44">
        <f t="shared" si="1"/>
        <v>0</v>
      </c>
      <c r="AQ10" s="36" t="s">
        <v>149</v>
      </c>
      <c r="AR10" s="36">
        <f t="shared" si="2"/>
        <v>1</v>
      </c>
      <c r="AS10" s="44">
        <f t="shared" si="3"/>
        <v>0</v>
      </c>
      <c r="AT10" s="44">
        <f t="shared" si="4"/>
        <v>0</v>
      </c>
      <c r="AU10" s="45"/>
      <c r="AV10" s="45"/>
      <c r="AW10" s="45"/>
      <c r="AX10" s="45"/>
      <c r="AY10" s="45"/>
      <c r="AZ10" s="45"/>
      <c r="BG10" s="45"/>
      <c r="BH10" s="45"/>
      <c r="BI10" s="45"/>
      <c r="BJ10" s="45"/>
      <c r="BK10" s="45"/>
      <c r="BL10" s="45"/>
      <c r="BS10" s="45"/>
      <c r="BT10" s="45"/>
      <c r="BU10" s="45"/>
      <c r="BV10" s="45"/>
      <c r="BW10" s="45"/>
      <c r="BX10" s="45"/>
      <c r="CE10" s="44">
        <f t="shared" si="5"/>
        <v>0</v>
      </c>
      <c r="CF10" s="36" t="s">
        <v>149</v>
      </c>
      <c r="CG10" s="36">
        <f t="shared" si="6"/>
        <v>1</v>
      </c>
      <c r="CH10" s="44">
        <f t="shared" si="7"/>
        <v>0</v>
      </c>
      <c r="CI10" s="44">
        <f t="shared" si="8"/>
        <v>0</v>
      </c>
      <c r="CJ10" s="44">
        <f t="shared" si="9"/>
        <v>0</v>
      </c>
      <c r="CK10" s="44">
        <f t="shared" si="10"/>
        <v>0</v>
      </c>
      <c r="CL10" s="44">
        <f t="shared" si="11"/>
        <v>0</v>
      </c>
      <c r="CM10" s="44"/>
    </row>
    <row r="11" spans="1:91" x14ac:dyDescent="0.4">
      <c r="A11" s="41">
        <v>3005</v>
      </c>
      <c r="B11" s="44">
        <f t="shared" si="0"/>
        <v>1</v>
      </c>
      <c r="C11" s="47" t="s">
        <v>254</v>
      </c>
      <c r="D11" s="47" t="s">
        <v>253</v>
      </c>
      <c r="E11" s="46" t="s">
        <v>246</v>
      </c>
      <c r="F11" s="45"/>
      <c r="G11" s="45"/>
      <c r="H11" s="45"/>
      <c r="I11" s="45"/>
      <c r="J11" s="45"/>
      <c r="K11" s="45"/>
      <c r="R11" s="45"/>
      <c r="S11" s="45"/>
      <c r="T11" s="45"/>
      <c r="U11" s="45"/>
      <c r="V11" s="45"/>
      <c r="W11" s="45"/>
      <c r="AD11" s="45"/>
      <c r="AE11" s="45"/>
      <c r="AF11" s="45"/>
      <c r="AG11" s="45"/>
      <c r="AH11" s="45"/>
      <c r="AI11" s="45"/>
      <c r="AP11" s="44">
        <f t="shared" si="1"/>
        <v>0</v>
      </c>
      <c r="AQ11" s="36" t="s">
        <v>149</v>
      </c>
      <c r="AR11" s="36">
        <f t="shared" si="2"/>
        <v>1</v>
      </c>
      <c r="AS11" s="44">
        <f t="shared" si="3"/>
        <v>0</v>
      </c>
      <c r="AT11" s="44">
        <f t="shared" si="4"/>
        <v>0</v>
      </c>
      <c r="AU11" s="45"/>
      <c r="AV11" s="45"/>
      <c r="AW11" s="45"/>
      <c r="AX11" s="45"/>
      <c r="AY11" s="45"/>
      <c r="AZ11" s="45"/>
      <c r="BG11" s="45"/>
      <c r="BH11" s="45"/>
      <c r="BI11" s="45"/>
      <c r="BJ11" s="45"/>
      <c r="BK11" s="45"/>
      <c r="BL11" s="45"/>
      <c r="BS11" s="45"/>
      <c r="BT11" s="45"/>
      <c r="BU11" s="45"/>
      <c r="BV11" s="45"/>
      <c r="BW11" s="45"/>
      <c r="BX11" s="45"/>
      <c r="CE11" s="44">
        <f t="shared" si="5"/>
        <v>0</v>
      </c>
      <c r="CF11" s="36" t="s">
        <v>149</v>
      </c>
      <c r="CG11" s="36">
        <f t="shared" si="6"/>
        <v>1</v>
      </c>
      <c r="CH11" s="44">
        <f t="shared" si="7"/>
        <v>0</v>
      </c>
      <c r="CI11" s="44">
        <f t="shared" si="8"/>
        <v>0</v>
      </c>
      <c r="CJ11" s="44">
        <f t="shared" si="9"/>
        <v>0</v>
      </c>
      <c r="CK11" s="44">
        <f t="shared" si="10"/>
        <v>0</v>
      </c>
      <c r="CL11" s="44">
        <f t="shared" si="11"/>
        <v>0</v>
      </c>
      <c r="CM11" s="44"/>
    </row>
    <row r="12" spans="1:91" x14ac:dyDescent="0.4">
      <c r="A12" s="41">
        <v>3006</v>
      </c>
      <c r="B12" s="44">
        <f t="shared" si="0"/>
        <v>1</v>
      </c>
      <c r="C12" s="47" t="s">
        <v>252</v>
      </c>
      <c r="D12" s="47" t="s">
        <v>251</v>
      </c>
      <c r="E12" s="46" t="s">
        <v>246</v>
      </c>
      <c r="F12" s="45"/>
      <c r="G12" s="45"/>
      <c r="H12" s="45"/>
      <c r="I12" s="45"/>
      <c r="J12" s="45"/>
      <c r="K12" s="45"/>
      <c r="R12" s="45"/>
      <c r="S12" s="45"/>
      <c r="T12" s="45"/>
      <c r="U12" s="45"/>
      <c r="V12" s="45"/>
      <c r="W12" s="45"/>
      <c r="AD12" s="45"/>
      <c r="AE12" s="45"/>
      <c r="AF12" s="45"/>
      <c r="AG12" s="45"/>
      <c r="AH12" s="45"/>
      <c r="AI12" s="45"/>
      <c r="AP12" s="44">
        <f t="shared" si="1"/>
        <v>0</v>
      </c>
      <c r="AQ12" s="36" t="s">
        <v>149</v>
      </c>
      <c r="AR12" s="36">
        <f t="shared" si="2"/>
        <v>1</v>
      </c>
      <c r="AS12" s="44">
        <f t="shared" si="3"/>
        <v>0</v>
      </c>
      <c r="AT12" s="44">
        <f t="shared" si="4"/>
        <v>0</v>
      </c>
      <c r="AU12" s="45"/>
      <c r="AV12" s="45"/>
      <c r="AW12" s="45"/>
      <c r="AX12" s="45"/>
      <c r="AY12" s="45"/>
      <c r="AZ12" s="45"/>
      <c r="BG12" s="45"/>
      <c r="BH12" s="45"/>
      <c r="BI12" s="45"/>
      <c r="BJ12" s="45"/>
      <c r="BK12" s="45"/>
      <c r="BL12" s="45"/>
      <c r="BS12" s="45"/>
      <c r="BT12" s="45"/>
      <c r="BU12" s="45"/>
      <c r="BV12" s="45"/>
      <c r="BW12" s="45"/>
      <c r="BX12" s="45"/>
      <c r="CE12" s="44">
        <f t="shared" si="5"/>
        <v>0</v>
      </c>
      <c r="CF12" s="36" t="s">
        <v>149</v>
      </c>
      <c r="CG12" s="36">
        <f t="shared" si="6"/>
        <v>1</v>
      </c>
      <c r="CH12" s="44">
        <f t="shared" si="7"/>
        <v>0</v>
      </c>
      <c r="CI12" s="44">
        <f t="shared" si="8"/>
        <v>0</v>
      </c>
      <c r="CJ12" s="44">
        <f t="shared" si="9"/>
        <v>0</v>
      </c>
      <c r="CK12" s="44">
        <f t="shared" si="10"/>
        <v>0</v>
      </c>
      <c r="CL12" s="44">
        <f t="shared" si="11"/>
        <v>0</v>
      </c>
      <c r="CM12" s="44"/>
    </row>
    <row r="13" spans="1:91" x14ac:dyDescent="0.4">
      <c r="A13" s="41">
        <v>3007</v>
      </c>
      <c r="B13" s="44">
        <f t="shared" si="0"/>
        <v>1</v>
      </c>
      <c r="C13" s="47" t="s">
        <v>250</v>
      </c>
      <c r="D13" s="47" t="s">
        <v>249</v>
      </c>
      <c r="E13" s="46" t="s">
        <v>246</v>
      </c>
      <c r="F13" s="45"/>
      <c r="G13" s="45"/>
      <c r="H13" s="45"/>
      <c r="I13" s="45"/>
      <c r="J13" s="45"/>
      <c r="K13" s="45"/>
      <c r="R13" s="45"/>
      <c r="S13" s="45"/>
      <c r="T13" s="45"/>
      <c r="U13" s="45"/>
      <c r="V13" s="45"/>
      <c r="W13" s="45"/>
      <c r="AD13" s="45"/>
      <c r="AE13" s="45"/>
      <c r="AF13" s="45"/>
      <c r="AG13" s="45"/>
      <c r="AH13" s="45"/>
      <c r="AI13" s="45"/>
      <c r="AP13" s="44">
        <f t="shared" si="1"/>
        <v>0</v>
      </c>
      <c r="AQ13" s="36" t="s">
        <v>149</v>
      </c>
      <c r="AR13" s="36">
        <f t="shared" si="2"/>
        <v>1</v>
      </c>
      <c r="AS13" s="44">
        <f t="shared" si="3"/>
        <v>0</v>
      </c>
      <c r="AT13" s="44">
        <f t="shared" si="4"/>
        <v>0</v>
      </c>
      <c r="AU13" s="45"/>
      <c r="AV13" s="45"/>
      <c r="AW13" s="45"/>
      <c r="AX13" s="45"/>
      <c r="AY13" s="45"/>
      <c r="AZ13" s="45"/>
      <c r="BG13" s="45"/>
      <c r="BH13" s="45"/>
      <c r="BI13" s="45"/>
      <c r="BJ13" s="45"/>
      <c r="BK13" s="45"/>
      <c r="BL13" s="45"/>
      <c r="BS13" s="45"/>
      <c r="BT13" s="45"/>
      <c r="BU13" s="45"/>
      <c r="BV13" s="45"/>
      <c r="BW13" s="45"/>
      <c r="BX13" s="45"/>
      <c r="CE13" s="44">
        <f t="shared" si="5"/>
        <v>0</v>
      </c>
      <c r="CF13" s="36" t="s">
        <v>149</v>
      </c>
      <c r="CG13" s="36">
        <f t="shared" si="6"/>
        <v>1</v>
      </c>
      <c r="CH13" s="44">
        <f t="shared" si="7"/>
        <v>0</v>
      </c>
      <c r="CI13" s="44">
        <f t="shared" si="8"/>
        <v>0</v>
      </c>
      <c r="CJ13" s="44">
        <f t="shared" si="9"/>
        <v>0</v>
      </c>
      <c r="CK13" s="44">
        <f t="shared" si="10"/>
        <v>0</v>
      </c>
      <c r="CL13" s="44">
        <f t="shared" si="11"/>
        <v>0</v>
      </c>
      <c r="CM13" s="44"/>
    </row>
    <row r="14" spans="1:91" x14ac:dyDescent="0.4">
      <c r="A14" s="41">
        <v>3008</v>
      </c>
      <c r="B14" s="44">
        <f t="shared" si="0"/>
        <v>1</v>
      </c>
      <c r="C14" s="47" t="s">
        <v>248</v>
      </c>
      <c r="D14" s="47" t="s">
        <v>247</v>
      </c>
      <c r="E14" s="46" t="s">
        <v>246</v>
      </c>
      <c r="F14" s="59"/>
      <c r="G14" s="59"/>
      <c r="H14" s="59"/>
      <c r="I14" s="59"/>
      <c r="J14" s="59"/>
      <c r="K14" s="59"/>
      <c r="L14" s="58"/>
      <c r="M14" s="58"/>
      <c r="N14" s="58"/>
      <c r="O14" s="58"/>
      <c r="P14" s="58"/>
      <c r="Q14" s="58"/>
      <c r="R14" s="59"/>
      <c r="S14" s="59"/>
      <c r="T14" s="59"/>
      <c r="U14" s="59"/>
      <c r="V14" s="59"/>
      <c r="W14" s="59"/>
      <c r="X14" s="58"/>
      <c r="Y14" s="58"/>
      <c r="Z14" s="58"/>
      <c r="AA14" s="58"/>
      <c r="AB14" s="58"/>
      <c r="AC14" s="58"/>
      <c r="AD14" s="59"/>
      <c r="AE14" s="59"/>
      <c r="AF14" s="59"/>
      <c r="AG14" s="59"/>
      <c r="AH14" s="59"/>
      <c r="AI14" s="59"/>
      <c r="AJ14" s="58"/>
      <c r="AK14" s="58"/>
      <c r="AL14" s="58"/>
      <c r="AM14" s="58"/>
      <c r="AN14" s="58"/>
      <c r="AO14" s="58"/>
      <c r="AP14" s="44">
        <f t="shared" si="1"/>
        <v>0</v>
      </c>
      <c r="AQ14" s="36" t="s">
        <v>149</v>
      </c>
      <c r="AR14" s="36">
        <f t="shared" si="2"/>
        <v>1</v>
      </c>
      <c r="AS14" s="44">
        <f t="shared" si="3"/>
        <v>0</v>
      </c>
      <c r="AT14" s="44">
        <f t="shared" si="4"/>
        <v>0</v>
      </c>
      <c r="AU14" s="50"/>
      <c r="AV14" s="50"/>
      <c r="AW14" s="50"/>
      <c r="AX14" s="50"/>
      <c r="AY14" s="50"/>
      <c r="AZ14" s="50"/>
      <c r="BA14" s="47"/>
      <c r="BB14" s="47"/>
      <c r="BC14" s="47"/>
      <c r="BD14" s="47"/>
      <c r="BE14" s="47"/>
      <c r="BF14" s="47"/>
      <c r="BG14" s="50"/>
      <c r="BH14" s="50"/>
      <c r="BI14" s="50"/>
      <c r="BJ14" s="50"/>
      <c r="BK14" s="50"/>
      <c r="BL14" s="50"/>
      <c r="BM14" s="47"/>
      <c r="BN14" s="47"/>
      <c r="BO14" s="47"/>
      <c r="BP14" s="47"/>
      <c r="BQ14" s="47"/>
      <c r="BR14" s="47"/>
      <c r="BS14" s="50"/>
      <c r="BT14" s="50"/>
      <c r="BU14" s="50"/>
      <c r="BV14" s="50"/>
      <c r="BW14" s="50"/>
      <c r="BX14" s="50"/>
      <c r="BY14" s="47"/>
      <c r="BZ14" s="47"/>
      <c r="CA14" s="47"/>
      <c r="CB14" s="47"/>
      <c r="CC14" s="47"/>
      <c r="CD14" s="47"/>
      <c r="CE14" s="44">
        <f t="shared" si="5"/>
        <v>0</v>
      </c>
      <c r="CF14" s="36" t="s">
        <v>149</v>
      </c>
      <c r="CG14" s="36">
        <f t="shared" si="6"/>
        <v>1</v>
      </c>
      <c r="CH14" s="44">
        <f t="shared" si="7"/>
        <v>0</v>
      </c>
      <c r="CI14" s="44">
        <f t="shared" si="8"/>
        <v>0</v>
      </c>
      <c r="CJ14" s="44">
        <f t="shared" si="9"/>
        <v>0</v>
      </c>
      <c r="CK14" s="44">
        <f t="shared" si="10"/>
        <v>0</v>
      </c>
      <c r="CL14" s="44">
        <f t="shared" si="11"/>
        <v>0</v>
      </c>
      <c r="CM14" s="44"/>
    </row>
    <row r="15" spans="1:91" x14ac:dyDescent="0.4">
      <c r="A15" s="41">
        <v>3009</v>
      </c>
      <c r="B15" s="44">
        <f t="shared" si="0"/>
        <v>1</v>
      </c>
      <c r="C15" s="47" t="s">
        <v>53</v>
      </c>
      <c r="D15" s="47" t="s">
        <v>245</v>
      </c>
      <c r="E15" s="46" t="s">
        <v>244</v>
      </c>
      <c r="F15" s="45"/>
      <c r="G15" s="45"/>
      <c r="H15" s="45"/>
      <c r="I15" s="45"/>
      <c r="J15" s="45"/>
      <c r="K15" s="45"/>
      <c r="R15" s="45"/>
      <c r="S15" s="45"/>
      <c r="T15" s="45"/>
      <c r="U15" s="45"/>
      <c r="V15" s="45"/>
      <c r="W15" s="45"/>
      <c r="AD15" s="45"/>
      <c r="AE15" s="45"/>
      <c r="AF15" s="45"/>
      <c r="AG15" s="45"/>
      <c r="AH15" s="45"/>
      <c r="AI15" s="45"/>
      <c r="AP15" s="44">
        <f t="shared" si="1"/>
        <v>0</v>
      </c>
      <c r="AQ15" s="36" t="s">
        <v>149</v>
      </c>
      <c r="AR15" s="36">
        <f t="shared" si="2"/>
        <v>1</v>
      </c>
      <c r="AS15" s="44">
        <f t="shared" si="3"/>
        <v>0</v>
      </c>
      <c r="AT15" s="44">
        <f t="shared" si="4"/>
        <v>0</v>
      </c>
      <c r="AU15" s="45"/>
      <c r="AV15" s="45"/>
      <c r="AW15" s="45"/>
      <c r="AX15" s="45"/>
      <c r="AY15" s="45"/>
      <c r="AZ15" s="45"/>
      <c r="BG15" s="45"/>
      <c r="BH15" s="45"/>
      <c r="BI15" s="45"/>
      <c r="BJ15" s="45"/>
      <c r="BK15" s="45"/>
      <c r="BL15" s="45"/>
      <c r="BS15" s="45"/>
      <c r="BT15" s="45"/>
      <c r="BU15" s="45"/>
      <c r="BV15" s="45"/>
      <c r="BW15" s="45"/>
      <c r="BX15" s="45"/>
      <c r="CE15" s="44">
        <f t="shared" si="5"/>
        <v>0</v>
      </c>
      <c r="CF15" s="36" t="s">
        <v>149</v>
      </c>
      <c r="CG15" s="36">
        <f t="shared" si="6"/>
        <v>1</v>
      </c>
      <c r="CH15" s="44">
        <f t="shared" si="7"/>
        <v>0</v>
      </c>
      <c r="CI15" s="44">
        <f t="shared" si="8"/>
        <v>0</v>
      </c>
      <c r="CJ15" s="44">
        <f t="shared" si="9"/>
        <v>0</v>
      </c>
      <c r="CK15" s="44">
        <f t="shared" si="10"/>
        <v>0</v>
      </c>
      <c r="CL15" s="44">
        <f t="shared" si="11"/>
        <v>0</v>
      </c>
      <c r="CM15" s="44"/>
    </row>
    <row r="16" spans="1:91" s="48" customFormat="1" x14ac:dyDescent="0.4">
      <c r="A16" s="41">
        <v>3010</v>
      </c>
      <c r="B16" s="44">
        <f t="shared" si="0"/>
        <v>1</v>
      </c>
      <c r="C16" s="47" t="s">
        <v>54</v>
      </c>
      <c r="D16" s="47" t="s">
        <v>243</v>
      </c>
      <c r="E16" s="46" t="s">
        <v>239</v>
      </c>
      <c r="F16" s="45"/>
      <c r="G16" s="45"/>
      <c r="H16" s="45"/>
      <c r="I16" s="45"/>
      <c r="J16" s="45"/>
      <c r="K16" s="45"/>
      <c r="L16" s="41"/>
      <c r="M16" s="41"/>
      <c r="N16" s="41"/>
      <c r="O16" s="41"/>
      <c r="P16" s="41"/>
      <c r="Q16" s="41"/>
      <c r="R16" s="45"/>
      <c r="S16" s="45"/>
      <c r="T16" s="45"/>
      <c r="U16" s="45"/>
      <c r="V16" s="45"/>
      <c r="W16" s="45"/>
      <c r="X16" s="41"/>
      <c r="Y16" s="41"/>
      <c r="Z16" s="41"/>
      <c r="AA16" s="41"/>
      <c r="AB16" s="41"/>
      <c r="AC16" s="41"/>
      <c r="AD16" s="45"/>
      <c r="AE16" s="45"/>
      <c r="AF16" s="45"/>
      <c r="AG16" s="45"/>
      <c r="AH16" s="45"/>
      <c r="AI16" s="45"/>
      <c r="AJ16" s="41"/>
      <c r="AK16" s="41"/>
      <c r="AL16" s="41"/>
      <c r="AM16" s="41"/>
      <c r="AN16" s="41"/>
      <c r="AO16" s="41"/>
      <c r="AP16" s="44">
        <f t="shared" si="1"/>
        <v>0</v>
      </c>
      <c r="AQ16" s="36" t="s">
        <v>149</v>
      </c>
      <c r="AR16" s="36">
        <f t="shared" si="2"/>
        <v>1</v>
      </c>
      <c r="AS16" s="44">
        <f t="shared" si="3"/>
        <v>0</v>
      </c>
      <c r="AT16" s="44">
        <f t="shared" si="4"/>
        <v>0</v>
      </c>
      <c r="AU16" s="45"/>
      <c r="AV16" s="45"/>
      <c r="AW16" s="45"/>
      <c r="AX16" s="45"/>
      <c r="AY16" s="45"/>
      <c r="AZ16" s="45"/>
      <c r="BA16" s="41"/>
      <c r="BB16" s="41"/>
      <c r="BC16" s="41"/>
      <c r="BD16" s="41"/>
      <c r="BE16" s="41"/>
      <c r="BF16" s="41"/>
      <c r="BG16" s="45"/>
      <c r="BH16" s="45"/>
      <c r="BI16" s="45"/>
      <c r="BJ16" s="45"/>
      <c r="BK16" s="45"/>
      <c r="BL16" s="45"/>
      <c r="BM16" s="41"/>
      <c r="BN16" s="41"/>
      <c r="BO16" s="41"/>
      <c r="BP16" s="41"/>
      <c r="BQ16" s="41"/>
      <c r="BR16" s="41"/>
      <c r="BS16" s="45"/>
      <c r="BT16" s="45"/>
      <c r="BU16" s="45"/>
      <c r="BV16" s="45"/>
      <c r="BW16" s="45"/>
      <c r="BX16" s="45"/>
      <c r="BY16" s="41"/>
      <c r="BZ16" s="41"/>
      <c r="CA16" s="41"/>
      <c r="CB16" s="41"/>
      <c r="CC16" s="41"/>
      <c r="CD16" s="41"/>
      <c r="CE16" s="44">
        <f t="shared" si="5"/>
        <v>0</v>
      </c>
      <c r="CF16" s="36" t="s">
        <v>149</v>
      </c>
      <c r="CG16" s="36">
        <f t="shared" si="6"/>
        <v>1</v>
      </c>
      <c r="CH16" s="44">
        <f t="shared" si="7"/>
        <v>0</v>
      </c>
      <c r="CI16" s="44">
        <f t="shared" si="8"/>
        <v>0</v>
      </c>
      <c r="CJ16" s="44">
        <f t="shared" si="9"/>
        <v>0</v>
      </c>
      <c r="CK16" s="44">
        <f t="shared" si="10"/>
        <v>0</v>
      </c>
      <c r="CL16" s="44">
        <f t="shared" si="11"/>
        <v>0</v>
      </c>
      <c r="CM16" s="57"/>
    </row>
    <row r="17" spans="1:91" x14ac:dyDescent="0.4">
      <c r="A17" s="41">
        <v>3011</v>
      </c>
      <c r="B17" s="44">
        <f t="shared" si="0"/>
        <v>1</v>
      </c>
      <c r="C17" s="47" t="s">
        <v>55</v>
      </c>
      <c r="D17" s="47" t="s">
        <v>242</v>
      </c>
      <c r="E17" s="46" t="s">
        <v>239</v>
      </c>
      <c r="F17" s="45"/>
      <c r="G17" s="45"/>
      <c r="H17" s="45"/>
      <c r="I17" s="45"/>
      <c r="J17" s="45"/>
      <c r="K17" s="45"/>
      <c r="R17" s="45"/>
      <c r="S17" s="45"/>
      <c r="T17" s="45"/>
      <c r="U17" s="45"/>
      <c r="V17" s="45"/>
      <c r="W17" s="45"/>
      <c r="AD17" s="45"/>
      <c r="AE17" s="45"/>
      <c r="AF17" s="45"/>
      <c r="AG17" s="45"/>
      <c r="AH17" s="45"/>
      <c r="AI17" s="45"/>
      <c r="AP17" s="44">
        <f t="shared" si="1"/>
        <v>0</v>
      </c>
      <c r="AQ17" s="36" t="s">
        <v>149</v>
      </c>
      <c r="AR17" s="36">
        <f t="shared" si="2"/>
        <v>1</v>
      </c>
      <c r="AS17" s="44">
        <f t="shared" si="3"/>
        <v>0</v>
      </c>
      <c r="AT17" s="44">
        <f t="shared" si="4"/>
        <v>0</v>
      </c>
      <c r="AU17" s="45"/>
      <c r="AV17" s="45"/>
      <c r="AW17" s="45"/>
      <c r="AX17" s="45"/>
      <c r="AY17" s="45"/>
      <c r="AZ17" s="45"/>
      <c r="BG17" s="45"/>
      <c r="BH17" s="45"/>
      <c r="BI17" s="45"/>
      <c r="BJ17" s="45"/>
      <c r="BK17" s="45"/>
      <c r="BL17" s="45"/>
      <c r="BS17" s="45"/>
      <c r="BT17" s="45"/>
      <c r="BU17" s="45"/>
      <c r="BV17" s="45"/>
      <c r="BW17" s="45"/>
      <c r="BX17" s="45"/>
      <c r="CE17" s="44">
        <f t="shared" si="5"/>
        <v>0</v>
      </c>
      <c r="CF17" s="36" t="s">
        <v>149</v>
      </c>
      <c r="CG17" s="36">
        <f t="shared" si="6"/>
        <v>1</v>
      </c>
      <c r="CH17" s="44">
        <f t="shared" si="7"/>
        <v>0</v>
      </c>
      <c r="CI17" s="44">
        <f t="shared" si="8"/>
        <v>0</v>
      </c>
      <c r="CJ17" s="44">
        <f t="shared" si="9"/>
        <v>0</v>
      </c>
      <c r="CK17" s="44">
        <f t="shared" si="10"/>
        <v>0</v>
      </c>
      <c r="CL17" s="44">
        <f t="shared" si="11"/>
        <v>0</v>
      </c>
      <c r="CM17" s="44"/>
    </row>
    <row r="18" spans="1:91" s="48" customFormat="1" x14ac:dyDescent="0.4">
      <c r="A18" s="41">
        <v>3012</v>
      </c>
      <c r="B18" s="44">
        <f t="shared" si="0"/>
        <v>1</v>
      </c>
      <c r="C18" s="47" t="s">
        <v>56</v>
      </c>
      <c r="D18" s="47" t="s">
        <v>241</v>
      </c>
      <c r="E18" s="46" t="s">
        <v>239</v>
      </c>
      <c r="F18" s="45"/>
      <c r="G18" s="45"/>
      <c r="H18" s="45"/>
      <c r="I18" s="45"/>
      <c r="J18" s="45"/>
      <c r="K18" s="45"/>
      <c r="L18" s="41"/>
      <c r="M18" s="41"/>
      <c r="N18" s="41"/>
      <c r="O18" s="41"/>
      <c r="P18" s="41"/>
      <c r="Q18" s="41"/>
      <c r="R18" s="45"/>
      <c r="S18" s="45"/>
      <c r="T18" s="45"/>
      <c r="U18" s="45"/>
      <c r="V18" s="45"/>
      <c r="W18" s="45"/>
      <c r="X18" s="41"/>
      <c r="Y18" s="41"/>
      <c r="Z18" s="41"/>
      <c r="AA18" s="41"/>
      <c r="AB18" s="41"/>
      <c r="AC18" s="41"/>
      <c r="AD18" s="45"/>
      <c r="AE18" s="45"/>
      <c r="AF18" s="45"/>
      <c r="AG18" s="45"/>
      <c r="AH18" s="45"/>
      <c r="AI18" s="45"/>
      <c r="AJ18" s="41"/>
      <c r="AK18" s="41"/>
      <c r="AL18" s="41"/>
      <c r="AM18" s="41"/>
      <c r="AN18" s="41"/>
      <c r="AO18" s="41"/>
      <c r="AP18" s="44">
        <f t="shared" si="1"/>
        <v>0</v>
      </c>
      <c r="AQ18" s="36" t="s">
        <v>149</v>
      </c>
      <c r="AR18" s="36">
        <f t="shared" si="2"/>
        <v>1</v>
      </c>
      <c r="AS18" s="44">
        <f t="shared" si="3"/>
        <v>0</v>
      </c>
      <c r="AT18" s="44">
        <f t="shared" si="4"/>
        <v>0</v>
      </c>
      <c r="AU18" s="45"/>
      <c r="AV18" s="45"/>
      <c r="AW18" s="45"/>
      <c r="AX18" s="45"/>
      <c r="AY18" s="45"/>
      <c r="AZ18" s="45"/>
      <c r="BA18" s="41"/>
      <c r="BB18" s="41"/>
      <c r="BC18" s="41"/>
      <c r="BD18" s="41"/>
      <c r="BE18" s="41"/>
      <c r="BF18" s="41"/>
      <c r="BG18" s="45"/>
      <c r="BH18" s="45"/>
      <c r="BI18" s="45"/>
      <c r="BJ18" s="45"/>
      <c r="BK18" s="45"/>
      <c r="BL18" s="45"/>
      <c r="BM18" s="41"/>
      <c r="BN18" s="41"/>
      <c r="BO18" s="41"/>
      <c r="BP18" s="41"/>
      <c r="BQ18" s="41"/>
      <c r="BR18" s="41"/>
      <c r="BS18" s="45"/>
      <c r="BT18" s="45"/>
      <c r="BU18" s="45"/>
      <c r="BV18" s="45"/>
      <c r="BW18" s="45"/>
      <c r="BX18" s="45"/>
      <c r="BY18" s="41"/>
      <c r="BZ18" s="41"/>
      <c r="CA18" s="41"/>
      <c r="CB18" s="41"/>
      <c r="CC18" s="41"/>
      <c r="CD18" s="41"/>
      <c r="CE18" s="44">
        <f t="shared" si="5"/>
        <v>0</v>
      </c>
      <c r="CF18" s="36" t="s">
        <v>149</v>
      </c>
      <c r="CG18" s="36">
        <f t="shared" si="6"/>
        <v>1</v>
      </c>
      <c r="CH18" s="44">
        <f t="shared" si="7"/>
        <v>0</v>
      </c>
      <c r="CI18" s="44">
        <f t="shared" si="8"/>
        <v>0</v>
      </c>
      <c r="CJ18" s="44">
        <f t="shared" si="9"/>
        <v>0</v>
      </c>
      <c r="CK18" s="44">
        <f t="shared" si="10"/>
        <v>0</v>
      </c>
      <c r="CL18" s="44">
        <f t="shared" si="11"/>
        <v>0</v>
      </c>
      <c r="CM18" s="57"/>
    </row>
    <row r="19" spans="1:91" x14ac:dyDescent="0.4">
      <c r="A19" s="41">
        <v>3013</v>
      </c>
      <c r="B19" s="44">
        <f t="shared" si="0"/>
        <v>1</v>
      </c>
      <c r="C19" s="47" t="s">
        <v>57</v>
      </c>
      <c r="D19" s="47" t="s">
        <v>240</v>
      </c>
      <c r="E19" s="46" t="s">
        <v>239</v>
      </c>
      <c r="F19" s="45"/>
      <c r="G19" s="45"/>
      <c r="H19" s="45"/>
      <c r="I19" s="45"/>
      <c r="J19" s="45"/>
      <c r="K19" s="45"/>
      <c r="R19" s="45"/>
      <c r="S19" s="45"/>
      <c r="T19" s="45"/>
      <c r="U19" s="45"/>
      <c r="V19" s="45"/>
      <c r="W19" s="45"/>
      <c r="AD19" s="45"/>
      <c r="AE19" s="45"/>
      <c r="AF19" s="45"/>
      <c r="AG19" s="45"/>
      <c r="AH19" s="45"/>
      <c r="AI19" s="45"/>
      <c r="AP19" s="44">
        <f t="shared" si="1"/>
        <v>0</v>
      </c>
      <c r="AQ19" s="36" t="s">
        <v>149</v>
      </c>
      <c r="AR19" s="36">
        <f t="shared" si="2"/>
        <v>1</v>
      </c>
      <c r="AS19" s="44">
        <f t="shared" si="3"/>
        <v>0</v>
      </c>
      <c r="AT19" s="44">
        <f t="shared" si="4"/>
        <v>0</v>
      </c>
      <c r="AU19" s="45"/>
      <c r="AV19" s="45"/>
      <c r="AW19" s="45"/>
      <c r="AX19" s="45"/>
      <c r="AY19" s="45"/>
      <c r="AZ19" s="45"/>
      <c r="BG19" s="45"/>
      <c r="BH19" s="45"/>
      <c r="BI19" s="45"/>
      <c r="BJ19" s="45"/>
      <c r="BK19" s="45"/>
      <c r="BL19" s="45"/>
      <c r="BS19" s="45"/>
      <c r="BT19" s="45"/>
      <c r="BU19" s="45"/>
      <c r="BV19" s="45"/>
      <c r="BW19" s="45"/>
      <c r="BX19" s="45"/>
      <c r="CE19" s="44">
        <f t="shared" si="5"/>
        <v>0</v>
      </c>
      <c r="CF19" s="36" t="s">
        <v>149</v>
      </c>
      <c r="CG19" s="36">
        <f t="shared" si="6"/>
        <v>1</v>
      </c>
      <c r="CH19" s="44">
        <f t="shared" si="7"/>
        <v>0</v>
      </c>
      <c r="CI19" s="44">
        <f t="shared" si="8"/>
        <v>0</v>
      </c>
      <c r="CJ19" s="44">
        <f t="shared" si="9"/>
        <v>0</v>
      </c>
      <c r="CK19" s="44">
        <f t="shared" si="10"/>
        <v>0</v>
      </c>
      <c r="CL19" s="44">
        <f t="shared" si="11"/>
        <v>0</v>
      </c>
      <c r="CM19" s="44"/>
    </row>
    <row r="20" spans="1:91" x14ac:dyDescent="0.4">
      <c r="A20" s="41">
        <v>3014</v>
      </c>
      <c r="B20" s="44">
        <f t="shared" si="0"/>
        <v>1</v>
      </c>
      <c r="C20" s="47" t="s">
        <v>58</v>
      </c>
      <c r="D20" s="47" t="s">
        <v>238</v>
      </c>
      <c r="E20" s="46" t="s">
        <v>235</v>
      </c>
      <c r="F20" s="45"/>
      <c r="G20" s="45"/>
      <c r="H20" s="45"/>
      <c r="I20" s="45"/>
      <c r="J20" s="45"/>
      <c r="K20" s="45"/>
      <c r="R20" s="45"/>
      <c r="S20" s="45"/>
      <c r="T20" s="45"/>
      <c r="U20" s="45"/>
      <c r="V20" s="45"/>
      <c r="W20" s="45"/>
      <c r="AD20" s="45"/>
      <c r="AE20" s="45"/>
      <c r="AF20" s="45"/>
      <c r="AG20" s="45"/>
      <c r="AH20" s="45"/>
      <c r="AI20" s="45"/>
      <c r="AP20" s="44">
        <f t="shared" si="1"/>
        <v>0</v>
      </c>
      <c r="AQ20" s="36" t="s">
        <v>149</v>
      </c>
      <c r="AR20" s="36">
        <f t="shared" si="2"/>
        <v>1</v>
      </c>
      <c r="AS20" s="44">
        <f t="shared" si="3"/>
        <v>0</v>
      </c>
      <c r="AT20" s="44">
        <f t="shared" si="4"/>
        <v>0</v>
      </c>
      <c r="AU20" s="45"/>
      <c r="AV20" s="45"/>
      <c r="AW20" s="45"/>
      <c r="AX20" s="45"/>
      <c r="AY20" s="45"/>
      <c r="AZ20" s="45"/>
      <c r="BG20" s="45"/>
      <c r="BH20" s="45"/>
      <c r="BI20" s="45"/>
      <c r="BJ20" s="45"/>
      <c r="BK20" s="45"/>
      <c r="BL20" s="45"/>
      <c r="BS20" s="45"/>
      <c r="BT20" s="45"/>
      <c r="BU20" s="45"/>
      <c r="BV20" s="45"/>
      <c r="BW20" s="45"/>
      <c r="BX20" s="45"/>
      <c r="CE20" s="44">
        <f t="shared" si="5"/>
        <v>0</v>
      </c>
      <c r="CF20" s="36" t="s">
        <v>149</v>
      </c>
      <c r="CG20" s="36">
        <f t="shared" si="6"/>
        <v>1</v>
      </c>
      <c r="CH20" s="44">
        <f t="shared" si="7"/>
        <v>0</v>
      </c>
      <c r="CI20" s="44">
        <f t="shared" si="8"/>
        <v>0</v>
      </c>
      <c r="CJ20" s="44">
        <f t="shared" si="9"/>
        <v>0</v>
      </c>
      <c r="CK20" s="44">
        <f t="shared" si="10"/>
        <v>0</v>
      </c>
      <c r="CL20" s="44">
        <f t="shared" si="11"/>
        <v>0</v>
      </c>
      <c r="CM20" s="43"/>
    </row>
    <row r="21" spans="1:91" x14ac:dyDescent="0.4">
      <c r="A21" s="41">
        <v>3015</v>
      </c>
      <c r="B21" s="44">
        <f t="shared" si="0"/>
        <v>1</v>
      </c>
      <c r="C21" s="47" t="s">
        <v>59</v>
      </c>
      <c r="D21" s="47" t="s">
        <v>237</v>
      </c>
      <c r="E21" s="46" t="s">
        <v>235</v>
      </c>
      <c r="F21" s="52"/>
      <c r="G21" s="52"/>
      <c r="H21" s="52"/>
      <c r="I21" s="52"/>
      <c r="J21" s="52"/>
      <c r="K21" s="52"/>
      <c r="L21" s="51"/>
      <c r="M21" s="51"/>
      <c r="N21" s="51"/>
      <c r="O21" s="51"/>
      <c r="P21" s="51"/>
      <c r="Q21" s="51"/>
      <c r="R21" s="52"/>
      <c r="S21" s="52"/>
      <c r="T21" s="52"/>
      <c r="U21" s="52"/>
      <c r="V21" s="52"/>
      <c r="W21" s="52"/>
      <c r="X21" s="51"/>
      <c r="Y21" s="51"/>
      <c r="Z21" s="51"/>
      <c r="AA21" s="51"/>
      <c r="AB21" s="51"/>
      <c r="AC21" s="51"/>
      <c r="AD21" s="52"/>
      <c r="AE21" s="52"/>
      <c r="AF21" s="52"/>
      <c r="AG21" s="52"/>
      <c r="AH21" s="52"/>
      <c r="AI21" s="52"/>
      <c r="AJ21" s="51"/>
      <c r="AK21" s="51"/>
      <c r="AL21" s="51"/>
      <c r="AM21" s="51"/>
      <c r="AN21" s="51"/>
      <c r="AO21" s="51"/>
      <c r="AP21" s="44">
        <f t="shared" si="1"/>
        <v>0</v>
      </c>
      <c r="AQ21" s="36" t="s">
        <v>149</v>
      </c>
      <c r="AR21" s="36">
        <f t="shared" si="2"/>
        <v>1</v>
      </c>
      <c r="AS21" s="44">
        <f t="shared" si="3"/>
        <v>0</v>
      </c>
      <c r="AT21" s="44">
        <f t="shared" si="4"/>
        <v>0</v>
      </c>
      <c r="AU21" s="52"/>
      <c r="AV21" s="52"/>
      <c r="AW21" s="52"/>
      <c r="AX21" s="52"/>
      <c r="AY21" s="52"/>
      <c r="AZ21" s="52"/>
      <c r="BA21" s="51"/>
      <c r="BB21" s="51"/>
      <c r="BC21" s="51"/>
      <c r="BD21" s="51"/>
      <c r="BE21" s="51"/>
      <c r="BF21" s="51"/>
      <c r="BG21" s="52"/>
      <c r="BH21" s="52"/>
      <c r="BI21" s="52"/>
      <c r="BJ21" s="52"/>
      <c r="BK21" s="52"/>
      <c r="BL21" s="52"/>
      <c r="BM21" s="51"/>
      <c r="BN21" s="51"/>
      <c r="BO21" s="51"/>
      <c r="BP21" s="51"/>
      <c r="BQ21" s="51"/>
      <c r="BR21" s="51"/>
      <c r="BS21" s="52"/>
      <c r="BT21" s="52"/>
      <c r="BU21" s="52"/>
      <c r="BV21" s="52"/>
      <c r="BW21" s="52"/>
      <c r="BX21" s="52"/>
      <c r="BY21" s="51"/>
      <c r="BZ21" s="51"/>
      <c r="CA21" s="51"/>
      <c r="CB21" s="51"/>
      <c r="CC21" s="51"/>
      <c r="CD21" s="51"/>
      <c r="CE21" s="44">
        <f t="shared" si="5"/>
        <v>0</v>
      </c>
      <c r="CF21" s="36" t="s">
        <v>149</v>
      </c>
      <c r="CG21" s="36">
        <f t="shared" si="6"/>
        <v>1</v>
      </c>
      <c r="CH21" s="44">
        <f t="shared" si="7"/>
        <v>0</v>
      </c>
      <c r="CI21" s="44">
        <f t="shared" si="8"/>
        <v>0</v>
      </c>
      <c r="CJ21" s="44">
        <f t="shared" si="9"/>
        <v>0</v>
      </c>
      <c r="CK21" s="44">
        <f t="shared" si="10"/>
        <v>0</v>
      </c>
      <c r="CL21" s="44">
        <f t="shared" si="11"/>
        <v>0</v>
      </c>
      <c r="CM21" s="43"/>
    </row>
    <row r="22" spans="1:91" x14ac:dyDescent="0.4">
      <c r="A22" s="41">
        <v>3016</v>
      </c>
      <c r="B22" s="44">
        <f t="shared" si="0"/>
        <v>1</v>
      </c>
      <c r="C22" s="47" t="s">
        <v>60</v>
      </c>
      <c r="D22" s="47" t="s">
        <v>236</v>
      </c>
      <c r="E22" s="46" t="s">
        <v>235</v>
      </c>
      <c r="F22" s="45"/>
      <c r="G22" s="45"/>
      <c r="H22" s="45"/>
      <c r="I22" s="45"/>
      <c r="J22" s="45"/>
      <c r="K22" s="45"/>
      <c r="R22" s="45"/>
      <c r="S22" s="45"/>
      <c r="T22" s="45"/>
      <c r="U22" s="45"/>
      <c r="V22" s="45"/>
      <c r="W22" s="45"/>
      <c r="AD22" s="45"/>
      <c r="AE22" s="45"/>
      <c r="AF22" s="45"/>
      <c r="AG22" s="45"/>
      <c r="AH22" s="45"/>
      <c r="AI22" s="45"/>
      <c r="AP22" s="44">
        <f t="shared" si="1"/>
        <v>0</v>
      </c>
      <c r="AQ22" s="36" t="s">
        <v>149</v>
      </c>
      <c r="AR22" s="36">
        <f t="shared" si="2"/>
        <v>1</v>
      </c>
      <c r="AS22" s="44">
        <f t="shared" si="3"/>
        <v>0</v>
      </c>
      <c r="AT22" s="44">
        <f t="shared" si="4"/>
        <v>0</v>
      </c>
      <c r="AU22" s="45"/>
      <c r="AV22" s="45"/>
      <c r="AW22" s="45"/>
      <c r="AX22" s="45"/>
      <c r="AY22" s="45"/>
      <c r="AZ22" s="45"/>
      <c r="BG22" s="45"/>
      <c r="BH22" s="45"/>
      <c r="BI22" s="45"/>
      <c r="BJ22" s="45"/>
      <c r="BK22" s="45"/>
      <c r="BL22" s="45"/>
      <c r="BS22" s="45"/>
      <c r="BT22" s="45"/>
      <c r="BU22" s="45"/>
      <c r="BV22" s="45"/>
      <c r="BW22" s="45"/>
      <c r="BX22" s="45"/>
      <c r="CE22" s="44">
        <f t="shared" si="5"/>
        <v>0</v>
      </c>
      <c r="CF22" s="36" t="s">
        <v>149</v>
      </c>
      <c r="CG22" s="36">
        <f t="shared" si="6"/>
        <v>1</v>
      </c>
      <c r="CH22" s="44">
        <f t="shared" si="7"/>
        <v>0</v>
      </c>
      <c r="CI22" s="44">
        <f t="shared" si="8"/>
        <v>0</v>
      </c>
      <c r="CJ22" s="44">
        <f t="shared" si="9"/>
        <v>0</v>
      </c>
      <c r="CK22" s="44">
        <f t="shared" si="10"/>
        <v>0</v>
      </c>
      <c r="CL22" s="44">
        <f t="shared" si="11"/>
        <v>0</v>
      </c>
      <c r="CM22" s="43"/>
    </row>
    <row r="23" spans="1:91" x14ac:dyDescent="0.4">
      <c r="A23" s="41">
        <v>3017</v>
      </c>
      <c r="B23" s="44">
        <f t="shared" si="0"/>
        <v>1</v>
      </c>
      <c r="C23" s="47" t="s">
        <v>61</v>
      </c>
      <c r="D23" s="47" t="s">
        <v>234</v>
      </c>
      <c r="E23" s="46" t="s">
        <v>230</v>
      </c>
      <c r="F23" s="45"/>
      <c r="G23" s="45"/>
      <c r="H23" s="45"/>
      <c r="I23" s="45"/>
      <c r="J23" s="45"/>
      <c r="K23" s="45"/>
      <c r="R23" s="45"/>
      <c r="S23" s="45"/>
      <c r="T23" s="45"/>
      <c r="U23" s="45"/>
      <c r="V23" s="45"/>
      <c r="W23" s="45"/>
      <c r="AD23" s="45"/>
      <c r="AE23" s="45"/>
      <c r="AF23" s="45"/>
      <c r="AG23" s="45"/>
      <c r="AH23" s="45"/>
      <c r="AI23" s="45"/>
      <c r="AP23" s="44">
        <f t="shared" si="1"/>
        <v>0</v>
      </c>
      <c r="AQ23" s="36" t="s">
        <v>149</v>
      </c>
      <c r="AR23" s="36">
        <f t="shared" si="2"/>
        <v>1</v>
      </c>
      <c r="AS23" s="44">
        <f t="shared" si="3"/>
        <v>0</v>
      </c>
      <c r="AT23" s="44">
        <f t="shared" si="4"/>
        <v>0</v>
      </c>
      <c r="AU23" s="45"/>
      <c r="AV23" s="45"/>
      <c r="AW23" s="45"/>
      <c r="AX23" s="45"/>
      <c r="AY23" s="45"/>
      <c r="AZ23" s="45"/>
      <c r="BG23" s="45"/>
      <c r="BH23" s="45"/>
      <c r="BI23" s="45"/>
      <c r="BJ23" s="45"/>
      <c r="BK23" s="45"/>
      <c r="BL23" s="45"/>
      <c r="BS23" s="45"/>
      <c r="BT23" s="45"/>
      <c r="BU23" s="45"/>
      <c r="BV23" s="45"/>
      <c r="BW23" s="45"/>
      <c r="BX23" s="45"/>
      <c r="CE23" s="44">
        <f t="shared" si="5"/>
        <v>0</v>
      </c>
      <c r="CF23" s="36" t="s">
        <v>149</v>
      </c>
      <c r="CG23" s="36">
        <f t="shared" si="6"/>
        <v>1</v>
      </c>
      <c r="CH23" s="44">
        <f t="shared" si="7"/>
        <v>0</v>
      </c>
      <c r="CI23" s="44">
        <f t="shared" si="8"/>
        <v>0</v>
      </c>
      <c r="CJ23" s="44">
        <f t="shared" si="9"/>
        <v>0</v>
      </c>
      <c r="CK23" s="44">
        <f t="shared" si="10"/>
        <v>0</v>
      </c>
      <c r="CL23" s="44">
        <f t="shared" si="11"/>
        <v>0</v>
      </c>
      <c r="CM23" s="43"/>
    </row>
    <row r="24" spans="1:91" x14ac:dyDescent="0.4">
      <c r="A24" s="41">
        <v>3018</v>
      </c>
      <c r="B24" s="44">
        <f t="shared" si="0"/>
        <v>1</v>
      </c>
      <c r="C24" s="47" t="s">
        <v>62</v>
      </c>
      <c r="D24" s="47" t="s">
        <v>233</v>
      </c>
      <c r="E24" s="46" t="s">
        <v>230</v>
      </c>
      <c r="F24" s="45"/>
      <c r="G24" s="45"/>
      <c r="H24" s="45"/>
      <c r="I24" s="45"/>
      <c r="J24" s="45"/>
      <c r="K24" s="45"/>
      <c r="R24" s="45"/>
      <c r="S24" s="45"/>
      <c r="T24" s="45"/>
      <c r="U24" s="45"/>
      <c r="V24" s="45"/>
      <c r="W24" s="45"/>
      <c r="AD24" s="45"/>
      <c r="AE24" s="45"/>
      <c r="AF24" s="45"/>
      <c r="AG24" s="45"/>
      <c r="AH24" s="45"/>
      <c r="AI24" s="45"/>
      <c r="AP24" s="44">
        <f t="shared" si="1"/>
        <v>0</v>
      </c>
      <c r="AQ24" s="36" t="s">
        <v>149</v>
      </c>
      <c r="AR24" s="36">
        <f t="shared" si="2"/>
        <v>1</v>
      </c>
      <c r="AS24" s="44">
        <f t="shared" si="3"/>
        <v>0</v>
      </c>
      <c r="AT24" s="44">
        <f t="shared" si="4"/>
        <v>0</v>
      </c>
      <c r="AU24" s="45"/>
      <c r="AV24" s="45"/>
      <c r="AW24" s="45"/>
      <c r="AX24" s="45"/>
      <c r="AY24" s="45"/>
      <c r="AZ24" s="45"/>
      <c r="BG24" s="45"/>
      <c r="BH24" s="45"/>
      <c r="BI24" s="45"/>
      <c r="BJ24" s="45"/>
      <c r="BK24" s="45"/>
      <c r="BL24" s="45"/>
      <c r="BS24" s="45"/>
      <c r="BT24" s="45"/>
      <c r="BU24" s="45"/>
      <c r="BV24" s="45"/>
      <c r="BW24" s="45"/>
      <c r="BX24" s="45"/>
      <c r="CE24" s="44">
        <f t="shared" si="5"/>
        <v>0</v>
      </c>
      <c r="CF24" s="36" t="s">
        <v>149</v>
      </c>
      <c r="CG24" s="36">
        <f t="shared" si="6"/>
        <v>1</v>
      </c>
      <c r="CH24" s="44">
        <f t="shared" si="7"/>
        <v>0</v>
      </c>
      <c r="CI24" s="44">
        <f t="shared" si="8"/>
        <v>0</v>
      </c>
      <c r="CJ24" s="44">
        <f t="shared" si="9"/>
        <v>0</v>
      </c>
      <c r="CK24" s="44">
        <f t="shared" si="10"/>
        <v>0</v>
      </c>
      <c r="CL24" s="44">
        <f t="shared" si="11"/>
        <v>0</v>
      </c>
      <c r="CM24" s="43"/>
    </row>
    <row r="25" spans="1:91" s="48" customFormat="1" x14ac:dyDescent="0.4">
      <c r="A25" s="41">
        <v>3019</v>
      </c>
      <c r="B25" s="44">
        <f t="shared" si="0"/>
        <v>1</v>
      </c>
      <c r="C25" s="47" t="s">
        <v>63</v>
      </c>
      <c r="D25" s="47" t="s">
        <v>232</v>
      </c>
      <c r="E25" s="46" t="s">
        <v>230</v>
      </c>
      <c r="F25" s="45"/>
      <c r="G25" s="45"/>
      <c r="H25" s="45"/>
      <c r="I25" s="45"/>
      <c r="J25" s="45"/>
      <c r="K25" s="45"/>
      <c r="L25" s="41"/>
      <c r="M25" s="41"/>
      <c r="N25" s="41"/>
      <c r="O25" s="41"/>
      <c r="P25" s="41"/>
      <c r="Q25" s="41"/>
      <c r="R25" s="45"/>
      <c r="S25" s="45"/>
      <c r="T25" s="45"/>
      <c r="U25" s="45"/>
      <c r="V25" s="45"/>
      <c r="W25" s="45"/>
      <c r="X25" s="41"/>
      <c r="Y25" s="41"/>
      <c r="Z25" s="41"/>
      <c r="AA25" s="41"/>
      <c r="AB25" s="41"/>
      <c r="AC25" s="41"/>
      <c r="AD25" s="45"/>
      <c r="AE25" s="45"/>
      <c r="AF25" s="45"/>
      <c r="AG25" s="45"/>
      <c r="AH25" s="45"/>
      <c r="AI25" s="45"/>
      <c r="AJ25" s="41"/>
      <c r="AK25" s="41"/>
      <c r="AL25" s="41"/>
      <c r="AM25" s="41"/>
      <c r="AN25" s="41"/>
      <c r="AO25" s="41"/>
      <c r="AP25" s="44">
        <f t="shared" si="1"/>
        <v>0</v>
      </c>
      <c r="AQ25" s="36" t="s">
        <v>149</v>
      </c>
      <c r="AR25" s="36">
        <f t="shared" si="2"/>
        <v>1</v>
      </c>
      <c r="AS25" s="44">
        <f t="shared" si="3"/>
        <v>0</v>
      </c>
      <c r="AT25" s="44">
        <f t="shared" si="4"/>
        <v>0</v>
      </c>
      <c r="AU25" s="45"/>
      <c r="AV25" s="45"/>
      <c r="AW25" s="45"/>
      <c r="AX25" s="45"/>
      <c r="AY25" s="45"/>
      <c r="AZ25" s="45"/>
      <c r="BA25" s="41"/>
      <c r="BB25" s="41"/>
      <c r="BC25" s="41"/>
      <c r="BD25" s="41"/>
      <c r="BE25" s="41"/>
      <c r="BF25" s="41"/>
      <c r="BG25" s="45"/>
      <c r="BH25" s="45"/>
      <c r="BI25" s="45"/>
      <c r="BJ25" s="45"/>
      <c r="BK25" s="45"/>
      <c r="BL25" s="45"/>
      <c r="BM25" s="41"/>
      <c r="BN25" s="41"/>
      <c r="BO25" s="41"/>
      <c r="BP25" s="41"/>
      <c r="BQ25" s="41"/>
      <c r="BR25" s="41"/>
      <c r="BS25" s="45"/>
      <c r="BT25" s="45"/>
      <c r="BU25" s="45"/>
      <c r="BV25" s="45"/>
      <c r="BW25" s="45"/>
      <c r="BX25" s="45"/>
      <c r="BY25" s="41"/>
      <c r="BZ25" s="41"/>
      <c r="CA25" s="41"/>
      <c r="CB25" s="41"/>
      <c r="CC25" s="41"/>
      <c r="CD25" s="41"/>
      <c r="CE25" s="44">
        <f t="shared" si="5"/>
        <v>0</v>
      </c>
      <c r="CF25" s="36" t="s">
        <v>149</v>
      </c>
      <c r="CG25" s="36">
        <f t="shared" si="6"/>
        <v>1</v>
      </c>
      <c r="CH25" s="44">
        <f t="shared" si="7"/>
        <v>0</v>
      </c>
      <c r="CI25" s="44">
        <f t="shared" si="8"/>
        <v>0</v>
      </c>
      <c r="CJ25" s="44">
        <f t="shared" si="9"/>
        <v>0</v>
      </c>
      <c r="CK25" s="44">
        <f t="shared" si="10"/>
        <v>0</v>
      </c>
      <c r="CL25" s="44">
        <f t="shared" si="11"/>
        <v>0</v>
      </c>
      <c r="CM25" s="56"/>
    </row>
    <row r="26" spans="1:91" x14ac:dyDescent="0.4">
      <c r="A26" s="41">
        <v>3020</v>
      </c>
      <c r="B26" s="44">
        <f t="shared" si="0"/>
        <v>1</v>
      </c>
      <c r="C26" s="47" t="s">
        <v>64</v>
      </c>
      <c r="D26" s="47" t="s">
        <v>231</v>
      </c>
      <c r="E26" s="46" t="s">
        <v>230</v>
      </c>
      <c r="F26" s="45"/>
      <c r="G26" s="45"/>
      <c r="H26" s="45"/>
      <c r="I26" s="45"/>
      <c r="J26" s="45"/>
      <c r="K26" s="45"/>
      <c r="R26" s="45"/>
      <c r="S26" s="45"/>
      <c r="T26" s="45"/>
      <c r="U26" s="45"/>
      <c r="V26" s="45"/>
      <c r="W26" s="45"/>
      <c r="AD26" s="45"/>
      <c r="AE26" s="45"/>
      <c r="AF26" s="45"/>
      <c r="AG26" s="45"/>
      <c r="AH26" s="45"/>
      <c r="AI26" s="45"/>
      <c r="AP26" s="44">
        <f t="shared" si="1"/>
        <v>0</v>
      </c>
      <c r="AQ26" s="36" t="s">
        <v>149</v>
      </c>
      <c r="AR26" s="36">
        <f t="shared" si="2"/>
        <v>1</v>
      </c>
      <c r="AS26" s="44">
        <f t="shared" si="3"/>
        <v>0</v>
      </c>
      <c r="AT26" s="44">
        <f t="shared" si="4"/>
        <v>0</v>
      </c>
      <c r="AU26" s="45"/>
      <c r="AV26" s="45"/>
      <c r="AW26" s="45"/>
      <c r="AX26" s="45"/>
      <c r="AY26" s="45"/>
      <c r="AZ26" s="45"/>
      <c r="BG26" s="45"/>
      <c r="BH26" s="45"/>
      <c r="BI26" s="45"/>
      <c r="BJ26" s="45"/>
      <c r="BK26" s="45"/>
      <c r="BL26" s="45"/>
      <c r="BS26" s="45"/>
      <c r="BT26" s="45"/>
      <c r="BU26" s="45"/>
      <c r="BV26" s="45"/>
      <c r="BW26" s="45"/>
      <c r="BX26" s="45"/>
      <c r="CE26" s="44">
        <f t="shared" si="5"/>
        <v>0</v>
      </c>
      <c r="CF26" s="36" t="s">
        <v>149</v>
      </c>
      <c r="CG26" s="36">
        <f t="shared" si="6"/>
        <v>1</v>
      </c>
      <c r="CH26" s="44">
        <f t="shared" si="7"/>
        <v>0</v>
      </c>
      <c r="CI26" s="44">
        <f t="shared" si="8"/>
        <v>0</v>
      </c>
      <c r="CJ26" s="44">
        <f t="shared" si="9"/>
        <v>0</v>
      </c>
      <c r="CK26" s="44">
        <f t="shared" si="10"/>
        <v>0</v>
      </c>
      <c r="CL26" s="44">
        <f t="shared" si="11"/>
        <v>0</v>
      </c>
      <c r="CM26" s="43"/>
    </row>
    <row r="27" spans="1:91" x14ac:dyDescent="0.4">
      <c r="A27" s="41">
        <v>3021</v>
      </c>
      <c r="B27" s="44">
        <f t="shared" si="0"/>
        <v>1</v>
      </c>
      <c r="C27" s="47" t="s">
        <v>65</v>
      </c>
      <c r="D27" s="47" t="s">
        <v>229</v>
      </c>
      <c r="E27" s="46" t="s">
        <v>225</v>
      </c>
      <c r="F27" s="45"/>
      <c r="G27" s="45"/>
      <c r="H27" s="45"/>
      <c r="I27" s="45"/>
      <c r="J27" s="45"/>
      <c r="K27" s="45"/>
      <c r="R27" s="45"/>
      <c r="S27" s="45"/>
      <c r="T27" s="45"/>
      <c r="U27" s="45"/>
      <c r="V27" s="45"/>
      <c r="W27" s="45"/>
      <c r="AD27" s="45"/>
      <c r="AE27" s="45"/>
      <c r="AF27" s="45"/>
      <c r="AG27" s="45"/>
      <c r="AH27" s="45"/>
      <c r="AI27" s="45"/>
      <c r="AP27" s="44">
        <f t="shared" si="1"/>
        <v>0</v>
      </c>
      <c r="AQ27" s="36" t="s">
        <v>149</v>
      </c>
      <c r="AR27" s="36">
        <f t="shared" si="2"/>
        <v>1</v>
      </c>
      <c r="AS27" s="44">
        <f t="shared" si="3"/>
        <v>0</v>
      </c>
      <c r="AT27" s="44">
        <f t="shared" si="4"/>
        <v>0</v>
      </c>
      <c r="AU27" s="45"/>
      <c r="AV27" s="45"/>
      <c r="AW27" s="45"/>
      <c r="AX27" s="45"/>
      <c r="AY27" s="45"/>
      <c r="AZ27" s="45"/>
      <c r="BG27" s="45"/>
      <c r="BH27" s="45"/>
      <c r="BI27" s="45"/>
      <c r="BJ27" s="45"/>
      <c r="BK27" s="45"/>
      <c r="BL27" s="45"/>
      <c r="BS27" s="45"/>
      <c r="BT27" s="45"/>
      <c r="BU27" s="45"/>
      <c r="BV27" s="45"/>
      <c r="BW27" s="45"/>
      <c r="BX27" s="45"/>
      <c r="CE27" s="44">
        <f t="shared" si="5"/>
        <v>0</v>
      </c>
      <c r="CF27" s="36" t="s">
        <v>149</v>
      </c>
      <c r="CG27" s="36">
        <f t="shared" si="6"/>
        <v>1</v>
      </c>
      <c r="CH27" s="44">
        <f t="shared" si="7"/>
        <v>0</v>
      </c>
      <c r="CI27" s="44">
        <f t="shared" si="8"/>
        <v>0</v>
      </c>
      <c r="CJ27" s="44">
        <f t="shared" si="9"/>
        <v>0</v>
      </c>
      <c r="CK27" s="44">
        <f t="shared" si="10"/>
        <v>0</v>
      </c>
      <c r="CL27" s="44">
        <f t="shared" si="11"/>
        <v>0</v>
      </c>
      <c r="CM27" s="43"/>
    </row>
    <row r="28" spans="1:91" x14ac:dyDescent="0.4">
      <c r="A28" s="41">
        <v>3022</v>
      </c>
      <c r="B28" s="44">
        <f t="shared" si="0"/>
        <v>1</v>
      </c>
      <c r="C28" s="47" t="s">
        <v>66</v>
      </c>
      <c r="D28" s="47" t="s">
        <v>228</v>
      </c>
      <c r="E28" s="46" t="s">
        <v>225</v>
      </c>
      <c r="F28" s="45"/>
      <c r="G28" s="45"/>
      <c r="H28" s="45"/>
      <c r="I28" s="45"/>
      <c r="J28" s="45"/>
      <c r="K28" s="45"/>
      <c r="R28" s="45"/>
      <c r="S28" s="45"/>
      <c r="T28" s="45"/>
      <c r="U28" s="45"/>
      <c r="V28" s="45"/>
      <c r="W28" s="45"/>
      <c r="AD28" s="45"/>
      <c r="AE28" s="45"/>
      <c r="AF28" s="45"/>
      <c r="AG28" s="45"/>
      <c r="AH28" s="45"/>
      <c r="AI28" s="45"/>
      <c r="AP28" s="44">
        <f t="shared" si="1"/>
        <v>0</v>
      </c>
      <c r="AQ28" s="36" t="s">
        <v>149</v>
      </c>
      <c r="AR28" s="36">
        <f t="shared" si="2"/>
        <v>1</v>
      </c>
      <c r="AS28" s="44">
        <f t="shared" si="3"/>
        <v>0</v>
      </c>
      <c r="AT28" s="44">
        <f t="shared" si="4"/>
        <v>0</v>
      </c>
      <c r="AU28" s="45"/>
      <c r="AV28" s="45"/>
      <c r="AW28" s="45"/>
      <c r="AX28" s="45"/>
      <c r="AY28" s="45"/>
      <c r="AZ28" s="45"/>
      <c r="BG28" s="45"/>
      <c r="BH28" s="45"/>
      <c r="BI28" s="45"/>
      <c r="BJ28" s="45"/>
      <c r="BK28" s="45"/>
      <c r="BL28" s="45"/>
      <c r="BS28" s="45"/>
      <c r="BT28" s="45"/>
      <c r="BU28" s="45"/>
      <c r="BV28" s="45"/>
      <c r="BW28" s="45"/>
      <c r="BX28" s="45"/>
      <c r="CE28" s="44">
        <f t="shared" si="5"/>
        <v>0</v>
      </c>
      <c r="CF28" s="36" t="s">
        <v>149</v>
      </c>
      <c r="CG28" s="36">
        <f t="shared" si="6"/>
        <v>1</v>
      </c>
      <c r="CH28" s="44">
        <f t="shared" si="7"/>
        <v>0</v>
      </c>
      <c r="CI28" s="44">
        <f t="shared" si="8"/>
        <v>0</v>
      </c>
      <c r="CJ28" s="44">
        <f t="shared" si="9"/>
        <v>0</v>
      </c>
      <c r="CK28" s="44">
        <f t="shared" si="10"/>
        <v>0</v>
      </c>
      <c r="CL28" s="44">
        <f t="shared" si="11"/>
        <v>0</v>
      </c>
      <c r="CM28" s="43"/>
    </row>
    <row r="29" spans="1:91" s="48" customFormat="1" x14ac:dyDescent="0.4">
      <c r="A29" s="41">
        <v>3023</v>
      </c>
      <c r="B29" s="44">
        <f t="shared" si="0"/>
        <v>1</v>
      </c>
      <c r="C29" s="47" t="s">
        <v>67</v>
      </c>
      <c r="D29" s="47" t="s">
        <v>227</v>
      </c>
      <c r="E29" s="46" t="s">
        <v>225</v>
      </c>
      <c r="F29" s="52"/>
      <c r="G29" s="52"/>
      <c r="H29" s="52"/>
      <c r="I29" s="52"/>
      <c r="J29" s="52"/>
      <c r="K29" s="52"/>
      <c r="L29" s="51"/>
      <c r="M29" s="51"/>
      <c r="N29" s="51"/>
      <c r="O29" s="51"/>
      <c r="P29" s="51"/>
      <c r="Q29" s="51"/>
      <c r="R29" s="52"/>
      <c r="S29" s="52"/>
      <c r="T29" s="52"/>
      <c r="U29" s="52"/>
      <c r="V29" s="52"/>
      <c r="W29" s="52"/>
      <c r="X29" s="51"/>
      <c r="Y29" s="51"/>
      <c r="Z29" s="51"/>
      <c r="AA29" s="51"/>
      <c r="AB29" s="51"/>
      <c r="AC29" s="51"/>
      <c r="AD29" s="52"/>
      <c r="AE29" s="52"/>
      <c r="AF29" s="52"/>
      <c r="AG29" s="52"/>
      <c r="AH29" s="52"/>
      <c r="AI29" s="52"/>
      <c r="AJ29" s="51"/>
      <c r="AK29" s="51"/>
      <c r="AL29" s="51"/>
      <c r="AM29" s="51"/>
      <c r="AN29" s="51"/>
      <c r="AO29" s="51"/>
      <c r="AP29" s="44">
        <f t="shared" si="1"/>
        <v>0</v>
      </c>
      <c r="AQ29" s="36" t="s">
        <v>149</v>
      </c>
      <c r="AR29" s="36">
        <f t="shared" si="2"/>
        <v>1</v>
      </c>
      <c r="AS29" s="44">
        <f t="shared" si="3"/>
        <v>0</v>
      </c>
      <c r="AT29" s="44">
        <f t="shared" si="4"/>
        <v>0</v>
      </c>
      <c r="AU29" s="52"/>
      <c r="AV29" s="52"/>
      <c r="AW29" s="52"/>
      <c r="AX29" s="52"/>
      <c r="AY29" s="52"/>
      <c r="AZ29" s="52"/>
      <c r="BA29" s="51"/>
      <c r="BB29" s="51"/>
      <c r="BC29" s="51"/>
      <c r="BD29" s="51"/>
      <c r="BE29" s="51"/>
      <c r="BF29" s="51"/>
      <c r="BG29" s="52"/>
      <c r="BH29" s="52"/>
      <c r="BI29" s="52"/>
      <c r="BJ29" s="52"/>
      <c r="BK29" s="52"/>
      <c r="BL29" s="52"/>
      <c r="BM29" s="51"/>
      <c r="BN29" s="51"/>
      <c r="BO29" s="51"/>
      <c r="BP29" s="51"/>
      <c r="BQ29" s="51"/>
      <c r="BR29" s="51"/>
      <c r="BS29" s="52"/>
      <c r="BT29" s="52"/>
      <c r="BU29" s="52"/>
      <c r="BV29" s="52"/>
      <c r="BW29" s="52"/>
      <c r="BX29" s="52"/>
      <c r="BY29" s="51"/>
      <c r="BZ29" s="51"/>
      <c r="CA29" s="51"/>
      <c r="CB29" s="51"/>
      <c r="CC29" s="51"/>
      <c r="CD29" s="51"/>
      <c r="CE29" s="44">
        <f t="shared" si="5"/>
        <v>0</v>
      </c>
      <c r="CF29" s="36" t="s">
        <v>149</v>
      </c>
      <c r="CG29" s="36">
        <f t="shared" si="6"/>
        <v>1</v>
      </c>
      <c r="CH29" s="44">
        <f t="shared" si="7"/>
        <v>0</v>
      </c>
      <c r="CI29" s="44">
        <f t="shared" si="8"/>
        <v>0</v>
      </c>
      <c r="CJ29" s="44">
        <f t="shared" si="9"/>
        <v>0</v>
      </c>
      <c r="CK29" s="44">
        <f t="shared" si="10"/>
        <v>0</v>
      </c>
      <c r="CL29" s="44">
        <f t="shared" si="11"/>
        <v>0</v>
      </c>
      <c r="CM29" s="56"/>
    </row>
    <row r="30" spans="1:91" x14ac:dyDescent="0.4">
      <c r="A30" s="41">
        <v>3024</v>
      </c>
      <c r="B30" s="44">
        <f t="shared" si="0"/>
        <v>1</v>
      </c>
      <c r="C30" s="47" t="s">
        <v>68</v>
      </c>
      <c r="D30" s="47" t="s">
        <v>226</v>
      </c>
      <c r="E30" s="46" t="s">
        <v>225</v>
      </c>
      <c r="F30" s="45"/>
      <c r="G30" s="45"/>
      <c r="H30" s="45"/>
      <c r="I30" s="45"/>
      <c r="J30" s="45"/>
      <c r="K30" s="45"/>
      <c r="R30" s="45"/>
      <c r="S30" s="45"/>
      <c r="T30" s="45"/>
      <c r="U30" s="45"/>
      <c r="V30" s="45"/>
      <c r="W30" s="45"/>
      <c r="AD30" s="45"/>
      <c r="AE30" s="45"/>
      <c r="AF30" s="45"/>
      <c r="AG30" s="45"/>
      <c r="AH30" s="45"/>
      <c r="AI30" s="45"/>
      <c r="AP30" s="44">
        <f t="shared" si="1"/>
        <v>0</v>
      </c>
      <c r="AQ30" s="36" t="s">
        <v>149</v>
      </c>
      <c r="AR30" s="36">
        <f t="shared" si="2"/>
        <v>1</v>
      </c>
      <c r="AS30" s="44">
        <f t="shared" si="3"/>
        <v>0</v>
      </c>
      <c r="AT30" s="44">
        <f t="shared" si="4"/>
        <v>0</v>
      </c>
      <c r="AU30" s="45"/>
      <c r="AV30" s="45"/>
      <c r="AW30" s="45"/>
      <c r="AX30" s="45"/>
      <c r="AY30" s="45"/>
      <c r="AZ30" s="45"/>
      <c r="BG30" s="45"/>
      <c r="BH30" s="45"/>
      <c r="BI30" s="45"/>
      <c r="BJ30" s="45"/>
      <c r="BK30" s="45"/>
      <c r="BL30" s="45"/>
      <c r="BS30" s="45"/>
      <c r="BT30" s="45"/>
      <c r="BU30" s="45"/>
      <c r="BV30" s="45"/>
      <c r="BW30" s="45"/>
      <c r="BX30" s="45"/>
      <c r="CE30" s="44">
        <f t="shared" si="5"/>
        <v>0</v>
      </c>
      <c r="CF30" s="36" t="s">
        <v>149</v>
      </c>
      <c r="CG30" s="36">
        <f t="shared" si="6"/>
        <v>1</v>
      </c>
      <c r="CH30" s="44">
        <f t="shared" si="7"/>
        <v>0</v>
      </c>
      <c r="CI30" s="44">
        <f t="shared" si="8"/>
        <v>0</v>
      </c>
      <c r="CJ30" s="44">
        <f t="shared" si="9"/>
        <v>0</v>
      </c>
      <c r="CK30" s="44">
        <f t="shared" si="10"/>
        <v>0</v>
      </c>
      <c r="CL30" s="44">
        <f t="shared" si="11"/>
        <v>0</v>
      </c>
      <c r="CM30" s="43"/>
    </row>
    <row r="31" spans="1:91" x14ac:dyDescent="0.4">
      <c r="A31" s="41">
        <v>3025</v>
      </c>
      <c r="B31" s="44">
        <f t="shared" si="0"/>
        <v>1</v>
      </c>
      <c r="C31" s="47" t="s">
        <v>105</v>
      </c>
      <c r="D31" s="47" t="s">
        <v>224</v>
      </c>
      <c r="E31" s="46" t="s">
        <v>150</v>
      </c>
      <c r="F31" s="45"/>
      <c r="G31" s="45"/>
      <c r="H31" s="45"/>
      <c r="I31" s="45"/>
      <c r="J31" s="45"/>
      <c r="K31" s="45"/>
      <c r="R31" s="45"/>
      <c r="S31" s="45"/>
      <c r="T31" s="45"/>
      <c r="U31" s="45"/>
      <c r="V31" s="45"/>
      <c r="W31" s="45"/>
      <c r="AD31" s="45"/>
      <c r="AE31" s="45"/>
      <c r="AF31" s="45"/>
      <c r="AG31" s="45"/>
      <c r="AH31" s="45"/>
      <c r="AI31" s="45"/>
      <c r="AP31" s="44">
        <f t="shared" si="1"/>
        <v>0</v>
      </c>
      <c r="AQ31" s="36" t="s">
        <v>149</v>
      </c>
      <c r="AR31" s="36">
        <f t="shared" si="2"/>
        <v>1</v>
      </c>
      <c r="AS31" s="44">
        <f t="shared" si="3"/>
        <v>0</v>
      </c>
      <c r="AT31" s="44">
        <f t="shared" si="4"/>
        <v>0</v>
      </c>
      <c r="AU31" s="45"/>
      <c r="AV31" s="45"/>
      <c r="AW31" s="45"/>
      <c r="AX31" s="45"/>
      <c r="AY31" s="45"/>
      <c r="AZ31" s="45"/>
      <c r="BG31" s="45"/>
      <c r="BH31" s="45"/>
      <c r="BI31" s="45"/>
      <c r="BJ31" s="45"/>
      <c r="BK31" s="45"/>
      <c r="BL31" s="45"/>
      <c r="BS31" s="45"/>
      <c r="BT31" s="45"/>
      <c r="BU31" s="45"/>
      <c r="BV31" s="45"/>
      <c r="BW31" s="45"/>
      <c r="BX31" s="45"/>
      <c r="CE31" s="44">
        <f t="shared" si="5"/>
        <v>0</v>
      </c>
      <c r="CF31" s="36" t="s">
        <v>149</v>
      </c>
      <c r="CG31" s="36">
        <f t="shared" si="6"/>
        <v>1</v>
      </c>
      <c r="CH31" s="44">
        <f t="shared" si="7"/>
        <v>0</v>
      </c>
      <c r="CI31" s="44">
        <f t="shared" si="8"/>
        <v>0</v>
      </c>
      <c r="CJ31" s="44">
        <f t="shared" si="9"/>
        <v>0</v>
      </c>
      <c r="CK31" s="44">
        <f t="shared" si="10"/>
        <v>0</v>
      </c>
      <c r="CL31" s="44">
        <f t="shared" si="11"/>
        <v>0</v>
      </c>
      <c r="CM31" s="43"/>
    </row>
    <row r="32" spans="1:91" x14ac:dyDescent="0.4">
      <c r="A32" s="41">
        <v>3026</v>
      </c>
      <c r="B32" s="44">
        <f t="shared" si="0"/>
        <v>1</v>
      </c>
      <c r="C32" s="47" t="s">
        <v>223</v>
      </c>
      <c r="D32" s="47" t="s">
        <v>222</v>
      </c>
      <c r="E32" s="46" t="s">
        <v>215</v>
      </c>
      <c r="F32" s="45"/>
      <c r="G32" s="45"/>
      <c r="H32" s="45"/>
      <c r="I32" s="45"/>
      <c r="J32" s="45"/>
      <c r="K32" s="45"/>
      <c r="R32" s="45"/>
      <c r="S32" s="45"/>
      <c r="T32" s="45"/>
      <c r="U32" s="45"/>
      <c r="V32" s="45"/>
      <c r="W32" s="45"/>
      <c r="AD32" s="45"/>
      <c r="AE32" s="45"/>
      <c r="AF32" s="45"/>
      <c r="AG32" s="45"/>
      <c r="AH32" s="45"/>
      <c r="AI32" s="45"/>
      <c r="AP32" s="44">
        <f t="shared" si="1"/>
        <v>0</v>
      </c>
      <c r="AQ32" s="36" t="s">
        <v>149</v>
      </c>
      <c r="AR32" s="36">
        <f t="shared" si="2"/>
        <v>1</v>
      </c>
      <c r="AS32" s="44">
        <f t="shared" si="3"/>
        <v>0</v>
      </c>
      <c r="AT32" s="44">
        <f t="shared" si="4"/>
        <v>0</v>
      </c>
      <c r="AU32" s="45"/>
      <c r="AV32" s="45"/>
      <c r="AW32" s="45"/>
      <c r="AX32" s="45"/>
      <c r="AY32" s="45"/>
      <c r="AZ32" s="45"/>
      <c r="BG32" s="45"/>
      <c r="BH32" s="45"/>
      <c r="BI32" s="45"/>
      <c r="BJ32" s="45"/>
      <c r="BK32" s="45"/>
      <c r="BL32" s="45"/>
      <c r="BS32" s="45"/>
      <c r="BT32" s="45"/>
      <c r="BU32" s="45"/>
      <c r="BV32" s="45"/>
      <c r="BW32" s="45"/>
      <c r="BX32" s="45"/>
      <c r="CE32" s="44">
        <f t="shared" si="5"/>
        <v>0</v>
      </c>
      <c r="CF32" s="36" t="s">
        <v>149</v>
      </c>
      <c r="CG32" s="36">
        <f t="shared" si="6"/>
        <v>1</v>
      </c>
      <c r="CH32" s="44">
        <f t="shared" si="7"/>
        <v>0</v>
      </c>
      <c r="CI32" s="44">
        <f t="shared" si="8"/>
        <v>0</v>
      </c>
      <c r="CJ32" s="44">
        <f t="shared" si="9"/>
        <v>0</v>
      </c>
      <c r="CK32" s="44">
        <f t="shared" si="10"/>
        <v>0</v>
      </c>
      <c r="CL32" s="44">
        <f t="shared" si="11"/>
        <v>0</v>
      </c>
      <c r="CM32" s="43"/>
    </row>
    <row r="33" spans="1:91" x14ac:dyDescent="0.4">
      <c r="A33" s="41">
        <v>3027</v>
      </c>
      <c r="B33" s="44">
        <f t="shared" si="0"/>
        <v>1</v>
      </c>
      <c r="C33" s="47" t="s">
        <v>221</v>
      </c>
      <c r="D33" s="47" t="s">
        <v>220</v>
      </c>
      <c r="E33" s="46" t="s">
        <v>215</v>
      </c>
      <c r="F33" s="45"/>
      <c r="G33" s="45"/>
      <c r="H33" s="45"/>
      <c r="I33" s="45"/>
      <c r="J33" s="45"/>
      <c r="K33" s="45"/>
      <c r="R33" s="45"/>
      <c r="S33" s="45"/>
      <c r="T33" s="45"/>
      <c r="U33" s="45"/>
      <c r="V33" s="45"/>
      <c r="W33" s="45"/>
      <c r="AD33" s="45"/>
      <c r="AE33" s="45"/>
      <c r="AF33" s="45"/>
      <c r="AG33" s="45"/>
      <c r="AH33" s="45"/>
      <c r="AI33" s="45"/>
      <c r="AP33" s="44">
        <f t="shared" si="1"/>
        <v>0</v>
      </c>
      <c r="AQ33" s="36" t="s">
        <v>149</v>
      </c>
      <c r="AR33" s="36">
        <f t="shared" si="2"/>
        <v>1</v>
      </c>
      <c r="AS33" s="44">
        <f t="shared" si="3"/>
        <v>0</v>
      </c>
      <c r="AT33" s="44">
        <f t="shared" si="4"/>
        <v>0</v>
      </c>
      <c r="AU33" s="45"/>
      <c r="AV33" s="45"/>
      <c r="AW33" s="45"/>
      <c r="AX33" s="45"/>
      <c r="AY33" s="45"/>
      <c r="AZ33" s="45"/>
      <c r="BG33" s="45"/>
      <c r="BH33" s="45"/>
      <c r="BI33" s="45"/>
      <c r="BJ33" s="45"/>
      <c r="BK33" s="45"/>
      <c r="BL33" s="45"/>
      <c r="BS33" s="45"/>
      <c r="BT33" s="45"/>
      <c r="BU33" s="45"/>
      <c r="BV33" s="45"/>
      <c r="BW33" s="45"/>
      <c r="BX33" s="45"/>
      <c r="CE33" s="44">
        <f t="shared" si="5"/>
        <v>0</v>
      </c>
      <c r="CF33" s="36" t="s">
        <v>149</v>
      </c>
      <c r="CG33" s="36">
        <f t="shared" si="6"/>
        <v>1</v>
      </c>
      <c r="CH33" s="44">
        <f t="shared" si="7"/>
        <v>0</v>
      </c>
      <c r="CI33" s="44">
        <f t="shared" si="8"/>
        <v>0</v>
      </c>
      <c r="CJ33" s="44">
        <f t="shared" si="9"/>
        <v>0</v>
      </c>
      <c r="CK33" s="44">
        <f t="shared" si="10"/>
        <v>0</v>
      </c>
      <c r="CL33" s="44">
        <f t="shared" si="11"/>
        <v>0</v>
      </c>
      <c r="CM33" s="43"/>
    </row>
    <row r="34" spans="1:91" x14ac:dyDescent="0.4">
      <c r="A34" s="41">
        <v>3028</v>
      </c>
      <c r="B34" s="44">
        <f t="shared" si="0"/>
        <v>1</v>
      </c>
      <c r="C34" s="47" t="s">
        <v>219</v>
      </c>
      <c r="D34" s="47" t="s">
        <v>218</v>
      </c>
      <c r="E34" s="46" t="s">
        <v>215</v>
      </c>
      <c r="F34" s="45"/>
      <c r="G34" s="45"/>
      <c r="H34" s="45"/>
      <c r="I34" s="45"/>
      <c r="J34" s="45"/>
      <c r="K34" s="45"/>
      <c r="R34" s="45"/>
      <c r="S34" s="45"/>
      <c r="T34" s="45"/>
      <c r="U34" s="45"/>
      <c r="V34" s="45"/>
      <c r="W34" s="45"/>
      <c r="AD34" s="45"/>
      <c r="AE34" s="45"/>
      <c r="AF34" s="45"/>
      <c r="AG34" s="45"/>
      <c r="AH34" s="45"/>
      <c r="AI34" s="45"/>
      <c r="AP34" s="44">
        <f t="shared" si="1"/>
        <v>0</v>
      </c>
      <c r="AQ34" s="36" t="s">
        <v>149</v>
      </c>
      <c r="AR34" s="36">
        <f t="shared" si="2"/>
        <v>1</v>
      </c>
      <c r="AS34" s="44">
        <f t="shared" si="3"/>
        <v>0</v>
      </c>
      <c r="AT34" s="44">
        <f t="shared" si="4"/>
        <v>0</v>
      </c>
      <c r="AU34" s="45"/>
      <c r="AV34" s="45"/>
      <c r="AW34" s="45"/>
      <c r="AX34" s="45"/>
      <c r="AY34" s="45"/>
      <c r="AZ34" s="45"/>
      <c r="BG34" s="45"/>
      <c r="BH34" s="45"/>
      <c r="BI34" s="45"/>
      <c r="BJ34" s="45"/>
      <c r="BK34" s="45"/>
      <c r="BL34" s="45"/>
      <c r="BS34" s="45"/>
      <c r="BT34" s="45"/>
      <c r="BU34" s="45"/>
      <c r="BV34" s="45"/>
      <c r="BW34" s="45"/>
      <c r="BX34" s="45"/>
      <c r="CE34" s="44">
        <f t="shared" si="5"/>
        <v>0</v>
      </c>
      <c r="CF34" s="36" t="s">
        <v>149</v>
      </c>
      <c r="CG34" s="36">
        <f t="shared" si="6"/>
        <v>1</v>
      </c>
      <c r="CH34" s="44">
        <f t="shared" si="7"/>
        <v>0</v>
      </c>
      <c r="CI34" s="44">
        <f t="shared" si="8"/>
        <v>0</v>
      </c>
      <c r="CJ34" s="44">
        <f t="shared" si="9"/>
        <v>0</v>
      </c>
      <c r="CK34" s="44">
        <f t="shared" si="10"/>
        <v>0</v>
      </c>
      <c r="CL34" s="44">
        <f t="shared" si="11"/>
        <v>0</v>
      </c>
      <c r="CM34" s="43"/>
    </row>
    <row r="35" spans="1:91" x14ac:dyDescent="0.4">
      <c r="A35" s="41">
        <v>3029</v>
      </c>
      <c r="B35" s="44">
        <f t="shared" si="0"/>
        <v>1</v>
      </c>
      <c r="C35" s="47" t="s">
        <v>217</v>
      </c>
      <c r="D35" s="47" t="s">
        <v>216</v>
      </c>
      <c r="E35" s="46" t="s">
        <v>215</v>
      </c>
      <c r="F35" s="45"/>
      <c r="G35" s="45"/>
      <c r="H35" s="45"/>
      <c r="I35" s="45"/>
      <c r="J35" s="45"/>
      <c r="K35" s="45"/>
      <c r="R35" s="45"/>
      <c r="S35" s="45"/>
      <c r="T35" s="45"/>
      <c r="U35" s="45"/>
      <c r="V35" s="45"/>
      <c r="W35" s="45"/>
      <c r="AD35" s="45"/>
      <c r="AE35" s="45"/>
      <c r="AF35" s="45"/>
      <c r="AG35" s="45"/>
      <c r="AH35" s="45"/>
      <c r="AI35" s="45"/>
      <c r="AP35" s="44">
        <f t="shared" si="1"/>
        <v>0</v>
      </c>
      <c r="AQ35" s="36" t="s">
        <v>149</v>
      </c>
      <c r="AR35" s="36">
        <f t="shared" si="2"/>
        <v>1</v>
      </c>
      <c r="AS35" s="44">
        <f t="shared" si="3"/>
        <v>0</v>
      </c>
      <c r="AT35" s="44">
        <f t="shared" si="4"/>
        <v>0</v>
      </c>
      <c r="AU35" s="45"/>
      <c r="AV35" s="45"/>
      <c r="AW35" s="45"/>
      <c r="AX35" s="45"/>
      <c r="AY35" s="45"/>
      <c r="AZ35" s="45"/>
      <c r="BG35" s="45"/>
      <c r="BH35" s="45"/>
      <c r="BI35" s="45"/>
      <c r="BJ35" s="45"/>
      <c r="BK35" s="45"/>
      <c r="BL35" s="45"/>
      <c r="BS35" s="45"/>
      <c r="BT35" s="45"/>
      <c r="BU35" s="45"/>
      <c r="BV35" s="45"/>
      <c r="BW35" s="45"/>
      <c r="BX35" s="45"/>
      <c r="CE35" s="44">
        <f t="shared" si="5"/>
        <v>0</v>
      </c>
      <c r="CF35" s="36" t="s">
        <v>149</v>
      </c>
      <c r="CG35" s="36">
        <f t="shared" si="6"/>
        <v>1</v>
      </c>
      <c r="CH35" s="44">
        <f t="shared" si="7"/>
        <v>0</v>
      </c>
      <c r="CI35" s="44">
        <f t="shared" si="8"/>
        <v>0</v>
      </c>
      <c r="CJ35" s="44">
        <f t="shared" si="9"/>
        <v>0</v>
      </c>
      <c r="CK35" s="44">
        <f t="shared" si="10"/>
        <v>0</v>
      </c>
      <c r="CL35" s="44">
        <f t="shared" si="11"/>
        <v>0</v>
      </c>
      <c r="CM35" s="43"/>
    </row>
    <row r="36" spans="1:91" x14ac:dyDescent="0.4">
      <c r="A36" s="41">
        <v>3030</v>
      </c>
      <c r="B36" s="44">
        <f t="shared" si="0"/>
        <v>1</v>
      </c>
      <c r="C36" s="47" t="s">
        <v>214</v>
      </c>
      <c r="D36" s="47" t="s">
        <v>213</v>
      </c>
      <c r="E36" s="46" t="s">
        <v>206</v>
      </c>
      <c r="F36" s="52"/>
      <c r="G36" s="52"/>
      <c r="H36" s="52"/>
      <c r="I36" s="52"/>
      <c r="J36" s="52"/>
      <c r="K36" s="52"/>
      <c r="L36" s="51"/>
      <c r="M36" s="51"/>
      <c r="N36" s="51"/>
      <c r="O36" s="51"/>
      <c r="P36" s="51"/>
      <c r="Q36" s="51"/>
      <c r="R36" s="52"/>
      <c r="S36" s="52"/>
      <c r="T36" s="52"/>
      <c r="U36" s="52"/>
      <c r="V36" s="52"/>
      <c r="W36" s="52"/>
      <c r="X36" s="51"/>
      <c r="Y36" s="51"/>
      <c r="Z36" s="51"/>
      <c r="AA36" s="51"/>
      <c r="AB36" s="51"/>
      <c r="AC36" s="51"/>
      <c r="AD36" s="52"/>
      <c r="AE36" s="52"/>
      <c r="AF36" s="52"/>
      <c r="AG36" s="52"/>
      <c r="AH36" s="52"/>
      <c r="AI36" s="52"/>
      <c r="AJ36" s="51"/>
      <c r="AK36" s="51"/>
      <c r="AL36" s="51"/>
      <c r="AM36" s="51"/>
      <c r="AN36" s="51"/>
      <c r="AO36" s="51"/>
      <c r="AP36" s="44">
        <f t="shared" si="1"/>
        <v>0</v>
      </c>
      <c r="AQ36" s="36" t="s">
        <v>149</v>
      </c>
      <c r="AR36" s="36">
        <f t="shared" si="2"/>
        <v>1</v>
      </c>
      <c r="AS36" s="44">
        <f t="shared" si="3"/>
        <v>0</v>
      </c>
      <c r="AT36" s="44">
        <f t="shared" si="4"/>
        <v>0</v>
      </c>
      <c r="AU36" s="52"/>
      <c r="AV36" s="52"/>
      <c r="AW36" s="52"/>
      <c r="AX36" s="52"/>
      <c r="AY36" s="52"/>
      <c r="AZ36" s="52"/>
      <c r="BA36" s="51"/>
      <c r="BB36" s="51"/>
      <c r="BC36" s="51"/>
      <c r="BD36" s="51"/>
      <c r="BE36" s="51"/>
      <c r="BF36" s="51"/>
      <c r="BG36" s="52"/>
      <c r="BH36" s="52"/>
      <c r="BI36" s="52"/>
      <c r="BJ36" s="52"/>
      <c r="BK36" s="52"/>
      <c r="BL36" s="52"/>
      <c r="BM36" s="51"/>
      <c r="BN36" s="51"/>
      <c r="BO36" s="51"/>
      <c r="BP36" s="51"/>
      <c r="BQ36" s="51"/>
      <c r="BR36" s="51"/>
      <c r="BS36" s="52"/>
      <c r="BT36" s="52"/>
      <c r="BU36" s="52"/>
      <c r="BV36" s="52"/>
      <c r="BW36" s="52"/>
      <c r="BX36" s="52"/>
      <c r="BY36" s="51"/>
      <c r="BZ36" s="51"/>
      <c r="CA36" s="51"/>
      <c r="CB36" s="51"/>
      <c r="CC36" s="51"/>
      <c r="CD36" s="51"/>
      <c r="CE36" s="44">
        <f t="shared" si="5"/>
        <v>0</v>
      </c>
      <c r="CF36" s="36" t="s">
        <v>149</v>
      </c>
      <c r="CG36" s="36">
        <f t="shared" si="6"/>
        <v>1</v>
      </c>
      <c r="CH36" s="44">
        <f t="shared" si="7"/>
        <v>0</v>
      </c>
      <c r="CI36" s="44">
        <f t="shared" si="8"/>
        <v>0</v>
      </c>
      <c r="CJ36" s="44">
        <f t="shared" si="9"/>
        <v>0</v>
      </c>
      <c r="CK36" s="44">
        <f t="shared" si="10"/>
        <v>0</v>
      </c>
      <c r="CL36" s="44">
        <f t="shared" si="11"/>
        <v>0</v>
      </c>
      <c r="CM36" s="43"/>
    </row>
    <row r="37" spans="1:91" x14ac:dyDescent="0.4">
      <c r="A37" s="41">
        <v>3031</v>
      </c>
      <c r="B37" s="44">
        <f t="shared" si="0"/>
        <v>1</v>
      </c>
      <c r="C37" s="47" t="s">
        <v>212</v>
      </c>
      <c r="D37" s="47" t="s">
        <v>211</v>
      </c>
      <c r="E37" s="46" t="s">
        <v>206</v>
      </c>
      <c r="F37" s="52"/>
      <c r="G37" s="52"/>
      <c r="H37" s="52"/>
      <c r="I37" s="52"/>
      <c r="J37" s="52"/>
      <c r="K37" s="52"/>
      <c r="L37" s="51"/>
      <c r="M37" s="51"/>
      <c r="N37" s="51"/>
      <c r="O37" s="51"/>
      <c r="P37" s="51"/>
      <c r="Q37" s="51"/>
      <c r="R37" s="52"/>
      <c r="S37" s="52"/>
      <c r="T37" s="52"/>
      <c r="U37" s="52"/>
      <c r="V37" s="52"/>
      <c r="W37" s="52"/>
      <c r="X37" s="51"/>
      <c r="Y37" s="51"/>
      <c r="Z37" s="51"/>
      <c r="AA37" s="51"/>
      <c r="AB37" s="51"/>
      <c r="AC37" s="51"/>
      <c r="AD37" s="52"/>
      <c r="AE37" s="52"/>
      <c r="AF37" s="52"/>
      <c r="AG37" s="52"/>
      <c r="AH37" s="52"/>
      <c r="AI37" s="52"/>
      <c r="AJ37" s="51"/>
      <c r="AK37" s="51"/>
      <c r="AL37" s="51"/>
      <c r="AM37" s="51"/>
      <c r="AN37" s="51"/>
      <c r="AO37" s="51"/>
      <c r="AP37" s="44">
        <f t="shared" si="1"/>
        <v>0</v>
      </c>
      <c r="AQ37" s="36" t="s">
        <v>149</v>
      </c>
      <c r="AR37" s="36">
        <f t="shared" si="2"/>
        <v>1</v>
      </c>
      <c r="AS37" s="44">
        <f t="shared" si="3"/>
        <v>0</v>
      </c>
      <c r="AT37" s="44">
        <f t="shared" si="4"/>
        <v>0</v>
      </c>
      <c r="AU37" s="52"/>
      <c r="AV37" s="52"/>
      <c r="AW37" s="52"/>
      <c r="AX37" s="52"/>
      <c r="AY37" s="52"/>
      <c r="AZ37" s="52"/>
      <c r="BA37" s="51"/>
      <c r="BB37" s="51"/>
      <c r="BC37" s="51"/>
      <c r="BD37" s="51"/>
      <c r="BE37" s="51"/>
      <c r="BF37" s="51"/>
      <c r="BG37" s="52"/>
      <c r="BH37" s="52"/>
      <c r="BI37" s="52"/>
      <c r="BJ37" s="52"/>
      <c r="BK37" s="52"/>
      <c r="BL37" s="52"/>
      <c r="BM37" s="51"/>
      <c r="BN37" s="51"/>
      <c r="BO37" s="51"/>
      <c r="BP37" s="51"/>
      <c r="BQ37" s="51"/>
      <c r="BR37" s="51"/>
      <c r="BS37" s="52"/>
      <c r="BT37" s="52"/>
      <c r="BU37" s="52"/>
      <c r="BV37" s="52"/>
      <c r="BW37" s="52"/>
      <c r="BX37" s="52"/>
      <c r="BY37" s="51"/>
      <c r="BZ37" s="51"/>
      <c r="CA37" s="51"/>
      <c r="CB37" s="51"/>
      <c r="CC37" s="51"/>
      <c r="CD37" s="51"/>
      <c r="CE37" s="44">
        <f t="shared" si="5"/>
        <v>0</v>
      </c>
      <c r="CF37" s="36" t="s">
        <v>149</v>
      </c>
      <c r="CG37" s="36">
        <f t="shared" si="6"/>
        <v>1</v>
      </c>
      <c r="CH37" s="44">
        <f t="shared" si="7"/>
        <v>0</v>
      </c>
      <c r="CI37" s="44">
        <f t="shared" si="8"/>
        <v>0</v>
      </c>
      <c r="CJ37" s="44">
        <f t="shared" si="9"/>
        <v>0</v>
      </c>
      <c r="CK37" s="44">
        <f t="shared" si="10"/>
        <v>0</v>
      </c>
      <c r="CL37" s="44">
        <f t="shared" si="11"/>
        <v>0</v>
      </c>
      <c r="CM37" s="43"/>
    </row>
    <row r="38" spans="1:91" x14ac:dyDescent="0.4">
      <c r="A38" s="41">
        <v>3032</v>
      </c>
      <c r="B38" s="44">
        <f t="shared" si="0"/>
        <v>1</v>
      </c>
      <c r="C38" s="47" t="s">
        <v>210</v>
      </c>
      <c r="D38" s="47" t="s">
        <v>209</v>
      </c>
      <c r="E38" s="46" t="s">
        <v>206</v>
      </c>
      <c r="F38" s="45"/>
      <c r="G38" s="45"/>
      <c r="H38" s="45"/>
      <c r="I38" s="45"/>
      <c r="J38" s="45"/>
      <c r="K38" s="45"/>
      <c r="R38" s="45"/>
      <c r="S38" s="45"/>
      <c r="T38" s="45"/>
      <c r="U38" s="45"/>
      <c r="V38" s="45"/>
      <c r="W38" s="45"/>
      <c r="AD38" s="45"/>
      <c r="AE38" s="45"/>
      <c r="AF38" s="45"/>
      <c r="AG38" s="45"/>
      <c r="AH38" s="45"/>
      <c r="AI38" s="45"/>
      <c r="AP38" s="44">
        <f t="shared" si="1"/>
        <v>0</v>
      </c>
      <c r="AQ38" s="36" t="s">
        <v>149</v>
      </c>
      <c r="AR38" s="36">
        <f t="shared" si="2"/>
        <v>1</v>
      </c>
      <c r="AS38" s="44">
        <f t="shared" si="3"/>
        <v>0</v>
      </c>
      <c r="AT38" s="44">
        <f t="shared" si="4"/>
        <v>0</v>
      </c>
      <c r="AU38" s="45"/>
      <c r="AV38" s="45"/>
      <c r="AW38" s="45"/>
      <c r="AX38" s="45"/>
      <c r="AY38" s="45"/>
      <c r="AZ38" s="45"/>
      <c r="BG38" s="45"/>
      <c r="BH38" s="45"/>
      <c r="BI38" s="45"/>
      <c r="BJ38" s="45"/>
      <c r="BK38" s="45"/>
      <c r="BL38" s="45"/>
      <c r="BS38" s="45"/>
      <c r="BT38" s="45"/>
      <c r="BU38" s="45"/>
      <c r="BV38" s="45"/>
      <c r="BW38" s="45"/>
      <c r="BX38" s="45"/>
      <c r="CE38" s="44">
        <f t="shared" si="5"/>
        <v>0</v>
      </c>
      <c r="CF38" s="36" t="s">
        <v>149</v>
      </c>
      <c r="CG38" s="36">
        <f t="shared" si="6"/>
        <v>1</v>
      </c>
      <c r="CH38" s="44">
        <f t="shared" si="7"/>
        <v>0</v>
      </c>
      <c r="CI38" s="44">
        <f t="shared" si="8"/>
        <v>0</v>
      </c>
      <c r="CJ38" s="44">
        <f t="shared" si="9"/>
        <v>0</v>
      </c>
      <c r="CK38" s="44">
        <f t="shared" si="10"/>
        <v>0</v>
      </c>
      <c r="CL38" s="44">
        <f t="shared" si="11"/>
        <v>0</v>
      </c>
      <c r="CM38" s="43"/>
    </row>
    <row r="39" spans="1:91" x14ac:dyDescent="0.4">
      <c r="A39" s="41">
        <v>3033</v>
      </c>
      <c r="B39" s="44">
        <f t="shared" ref="B39:B70" si="12">RANK(CL39,$CL$7:$CL$80)</f>
        <v>1</v>
      </c>
      <c r="C39" s="47" t="s">
        <v>208</v>
      </c>
      <c r="D39" s="47" t="s">
        <v>207</v>
      </c>
      <c r="E39" s="46" t="s">
        <v>206</v>
      </c>
      <c r="F39" s="45"/>
      <c r="G39" s="45"/>
      <c r="H39" s="45"/>
      <c r="I39" s="45"/>
      <c r="J39" s="45"/>
      <c r="K39" s="45"/>
      <c r="R39" s="45"/>
      <c r="S39" s="45"/>
      <c r="T39" s="45"/>
      <c r="U39" s="45"/>
      <c r="V39" s="45"/>
      <c r="W39" s="45"/>
      <c r="AD39" s="45"/>
      <c r="AE39" s="45"/>
      <c r="AF39" s="45"/>
      <c r="AG39" s="45"/>
      <c r="AH39" s="45"/>
      <c r="AI39" s="45"/>
      <c r="AP39" s="44">
        <f t="shared" ref="AP39:AP70" si="13">SUM(F39:AO39)+(AT39*10)</f>
        <v>0</v>
      </c>
      <c r="AQ39" s="36" t="s">
        <v>149</v>
      </c>
      <c r="AR39" s="36">
        <f t="shared" ref="AR39:AR70" si="14">RANK(AP39,$AP$7:$AP$80)</f>
        <v>1</v>
      </c>
      <c r="AS39" s="44">
        <f t="shared" ref="AS39:AS70" si="15">COUNTIF(F39:AO39,"10")+(AT39)</f>
        <v>0</v>
      </c>
      <c r="AT39" s="44">
        <f t="shared" ref="AT39:AT70" si="16">COUNTIF(F39:AO39,"X")</f>
        <v>0</v>
      </c>
      <c r="AU39" s="45"/>
      <c r="AV39" s="45"/>
      <c r="AW39" s="45"/>
      <c r="AX39" s="45"/>
      <c r="AY39" s="45"/>
      <c r="AZ39" s="45"/>
      <c r="BG39" s="45"/>
      <c r="BH39" s="45"/>
      <c r="BI39" s="45"/>
      <c r="BJ39" s="45"/>
      <c r="BK39" s="45"/>
      <c r="BL39" s="45"/>
      <c r="BS39" s="45"/>
      <c r="BT39" s="45"/>
      <c r="BU39" s="45"/>
      <c r="BV39" s="45"/>
      <c r="BW39" s="45"/>
      <c r="BX39" s="45"/>
      <c r="CE39" s="44">
        <f t="shared" ref="CE39:CE70" si="17">SUM(AU39:CD39)+(CI39*10)</f>
        <v>0</v>
      </c>
      <c r="CF39" s="36" t="s">
        <v>149</v>
      </c>
      <c r="CG39" s="36">
        <f t="shared" ref="CG39:CG70" si="18">RANK(CE39,$CE$7:$CE$80)</f>
        <v>1</v>
      </c>
      <c r="CH39" s="44">
        <f t="shared" ref="CH39:CH70" si="19">COUNTIF(AU39:CD39,"10")+(CI39)</f>
        <v>0</v>
      </c>
      <c r="CI39" s="44">
        <f t="shared" ref="CI39:CI70" si="20">COUNTIF(AU39:CD39,"x")</f>
        <v>0</v>
      </c>
      <c r="CJ39" s="44">
        <f t="shared" ref="CJ39:CJ70" si="21">CH39+AS39</f>
        <v>0</v>
      </c>
      <c r="CK39" s="44">
        <f t="shared" ref="CK39:CK70" si="22">CI39+AT39</f>
        <v>0</v>
      </c>
      <c r="CL39" s="44">
        <f t="shared" ref="CL39:CL70" si="23">AP39+CE39</f>
        <v>0</v>
      </c>
      <c r="CM39" s="43"/>
    </row>
    <row r="40" spans="1:91" x14ac:dyDescent="0.4">
      <c r="A40" s="41">
        <v>3034</v>
      </c>
      <c r="B40" s="44">
        <f t="shared" si="12"/>
        <v>1</v>
      </c>
      <c r="C40" s="47" t="s">
        <v>70</v>
      </c>
      <c r="D40" s="47" t="s">
        <v>205</v>
      </c>
      <c r="E40" s="46" t="s">
        <v>144</v>
      </c>
      <c r="F40" s="45"/>
      <c r="G40" s="45"/>
      <c r="H40" s="45"/>
      <c r="I40" s="45"/>
      <c r="J40" s="45"/>
      <c r="K40" s="45"/>
      <c r="R40" s="45"/>
      <c r="S40" s="45"/>
      <c r="T40" s="45"/>
      <c r="U40" s="45"/>
      <c r="V40" s="45"/>
      <c r="W40" s="45"/>
      <c r="AD40" s="45"/>
      <c r="AE40" s="45"/>
      <c r="AF40" s="45"/>
      <c r="AG40" s="45"/>
      <c r="AH40" s="45"/>
      <c r="AI40" s="45"/>
      <c r="AP40" s="44">
        <f t="shared" si="13"/>
        <v>0</v>
      </c>
      <c r="AQ40" s="36" t="s">
        <v>149</v>
      </c>
      <c r="AR40" s="36">
        <f t="shared" si="14"/>
        <v>1</v>
      </c>
      <c r="AS40" s="44">
        <f t="shared" si="15"/>
        <v>0</v>
      </c>
      <c r="AT40" s="44">
        <f t="shared" si="16"/>
        <v>0</v>
      </c>
      <c r="AU40" s="45"/>
      <c r="AV40" s="45"/>
      <c r="AW40" s="45"/>
      <c r="AX40" s="45"/>
      <c r="AY40" s="45"/>
      <c r="AZ40" s="45"/>
      <c r="BG40" s="45"/>
      <c r="BH40" s="45"/>
      <c r="BI40" s="45"/>
      <c r="BJ40" s="45"/>
      <c r="BK40" s="45"/>
      <c r="BL40" s="45"/>
      <c r="BS40" s="45"/>
      <c r="BT40" s="45"/>
      <c r="BU40" s="45"/>
      <c r="BV40" s="45"/>
      <c r="BW40" s="45"/>
      <c r="BX40" s="45"/>
      <c r="CE40" s="44">
        <f t="shared" si="17"/>
        <v>0</v>
      </c>
      <c r="CF40" s="36" t="s">
        <v>149</v>
      </c>
      <c r="CG40" s="36">
        <f t="shared" si="18"/>
        <v>1</v>
      </c>
      <c r="CH40" s="44">
        <f t="shared" si="19"/>
        <v>0</v>
      </c>
      <c r="CI40" s="44">
        <f t="shared" si="20"/>
        <v>0</v>
      </c>
      <c r="CJ40" s="44">
        <f t="shared" si="21"/>
        <v>0</v>
      </c>
      <c r="CK40" s="44">
        <f t="shared" si="22"/>
        <v>0</v>
      </c>
      <c r="CL40" s="44">
        <f t="shared" si="23"/>
        <v>0</v>
      </c>
      <c r="CM40" s="43"/>
    </row>
    <row r="41" spans="1:91" s="48" customFormat="1" x14ac:dyDescent="0.4">
      <c r="A41" s="41">
        <v>3035</v>
      </c>
      <c r="B41" s="44">
        <f t="shared" si="12"/>
        <v>1</v>
      </c>
      <c r="C41" s="47" t="s">
        <v>71</v>
      </c>
      <c r="D41" s="47" t="s">
        <v>204</v>
      </c>
      <c r="E41" s="46" t="s">
        <v>144</v>
      </c>
      <c r="F41" s="45"/>
      <c r="G41" s="45"/>
      <c r="H41" s="45"/>
      <c r="I41" s="45"/>
      <c r="J41" s="45"/>
      <c r="K41" s="45"/>
      <c r="L41" s="41"/>
      <c r="M41" s="41"/>
      <c r="N41" s="41"/>
      <c r="O41" s="41"/>
      <c r="P41" s="41"/>
      <c r="Q41" s="41"/>
      <c r="R41" s="45"/>
      <c r="S41" s="45"/>
      <c r="T41" s="45"/>
      <c r="U41" s="45"/>
      <c r="V41" s="45"/>
      <c r="W41" s="45"/>
      <c r="X41" s="41"/>
      <c r="Y41" s="41"/>
      <c r="Z41" s="41"/>
      <c r="AA41" s="41"/>
      <c r="AB41" s="41"/>
      <c r="AC41" s="41"/>
      <c r="AD41" s="45"/>
      <c r="AE41" s="45"/>
      <c r="AF41" s="45"/>
      <c r="AG41" s="45"/>
      <c r="AH41" s="45"/>
      <c r="AI41" s="45"/>
      <c r="AJ41" s="41"/>
      <c r="AK41" s="41"/>
      <c r="AL41" s="41"/>
      <c r="AM41" s="41"/>
      <c r="AN41" s="41"/>
      <c r="AO41" s="41"/>
      <c r="AP41" s="44">
        <f t="shared" si="13"/>
        <v>0</v>
      </c>
      <c r="AQ41" s="36" t="s">
        <v>149</v>
      </c>
      <c r="AR41" s="36">
        <f t="shared" si="14"/>
        <v>1</v>
      </c>
      <c r="AS41" s="44">
        <f t="shared" si="15"/>
        <v>0</v>
      </c>
      <c r="AT41" s="44">
        <f t="shared" si="16"/>
        <v>0</v>
      </c>
      <c r="AU41" s="45"/>
      <c r="AV41" s="45"/>
      <c r="AW41" s="45"/>
      <c r="AX41" s="45"/>
      <c r="AY41" s="45"/>
      <c r="AZ41" s="45"/>
      <c r="BA41" s="41"/>
      <c r="BB41" s="41"/>
      <c r="BC41" s="41"/>
      <c r="BD41" s="41"/>
      <c r="BE41" s="41"/>
      <c r="BF41" s="41"/>
      <c r="BG41" s="45"/>
      <c r="BH41" s="45"/>
      <c r="BI41" s="45"/>
      <c r="BJ41" s="45"/>
      <c r="BK41" s="45"/>
      <c r="BL41" s="45"/>
      <c r="BM41" s="41"/>
      <c r="BN41" s="41"/>
      <c r="BO41" s="41"/>
      <c r="BP41" s="41"/>
      <c r="BQ41" s="41"/>
      <c r="BR41" s="41"/>
      <c r="BS41" s="45"/>
      <c r="BT41" s="45"/>
      <c r="BU41" s="45"/>
      <c r="BV41" s="45"/>
      <c r="BW41" s="45"/>
      <c r="BX41" s="45"/>
      <c r="BY41" s="41"/>
      <c r="BZ41" s="41"/>
      <c r="CA41" s="41"/>
      <c r="CB41" s="41"/>
      <c r="CC41" s="41"/>
      <c r="CD41" s="41"/>
      <c r="CE41" s="44">
        <f t="shared" si="17"/>
        <v>0</v>
      </c>
      <c r="CF41" s="36" t="s">
        <v>149</v>
      </c>
      <c r="CG41" s="36">
        <f t="shared" si="18"/>
        <v>1</v>
      </c>
      <c r="CH41" s="44">
        <f t="shared" si="19"/>
        <v>0</v>
      </c>
      <c r="CI41" s="44">
        <f t="shared" si="20"/>
        <v>0</v>
      </c>
      <c r="CJ41" s="44">
        <f t="shared" si="21"/>
        <v>0</v>
      </c>
      <c r="CK41" s="44">
        <f t="shared" si="22"/>
        <v>0</v>
      </c>
      <c r="CL41" s="44">
        <f t="shared" si="23"/>
        <v>0</v>
      </c>
      <c r="CM41" s="56"/>
    </row>
    <row r="42" spans="1:91" x14ac:dyDescent="0.4">
      <c r="A42" s="41">
        <v>3036</v>
      </c>
      <c r="B42" s="44">
        <f t="shared" si="12"/>
        <v>1</v>
      </c>
      <c r="C42" s="47" t="s">
        <v>72</v>
      </c>
      <c r="D42" s="47" t="s">
        <v>203</v>
      </c>
      <c r="E42" s="46" t="s">
        <v>144</v>
      </c>
      <c r="F42" s="45"/>
      <c r="G42" s="45"/>
      <c r="H42" s="45"/>
      <c r="I42" s="45"/>
      <c r="J42" s="45"/>
      <c r="K42" s="45"/>
      <c r="R42" s="45"/>
      <c r="S42" s="45"/>
      <c r="T42" s="45"/>
      <c r="U42" s="45"/>
      <c r="V42" s="45"/>
      <c r="W42" s="45"/>
      <c r="AD42" s="45"/>
      <c r="AE42" s="45"/>
      <c r="AF42" s="45"/>
      <c r="AG42" s="45"/>
      <c r="AH42" s="45"/>
      <c r="AI42" s="45"/>
      <c r="AP42" s="44">
        <f t="shared" si="13"/>
        <v>0</v>
      </c>
      <c r="AQ42" s="36" t="s">
        <v>149</v>
      </c>
      <c r="AR42" s="36">
        <f t="shared" si="14"/>
        <v>1</v>
      </c>
      <c r="AS42" s="44">
        <f t="shared" si="15"/>
        <v>0</v>
      </c>
      <c r="AT42" s="44">
        <f t="shared" si="16"/>
        <v>0</v>
      </c>
      <c r="AU42" s="45"/>
      <c r="AV42" s="45"/>
      <c r="AW42" s="45"/>
      <c r="AX42" s="45"/>
      <c r="AY42" s="45"/>
      <c r="AZ42" s="45"/>
      <c r="BG42" s="45"/>
      <c r="BH42" s="45"/>
      <c r="BI42" s="45"/>
      <c r="BJ42" s="45"/>
      <c r="BK42" s="45"/>
      <c r="BL42" s="45"/>
      <c r="BS42" s="45"/>
      <c r="BT42" s="45"/>
      <c r="BU42" s="45"/>
      <c r="BV42" s="45"/>
      <c r="BW42" s="45"/>
      <c r="BX42" s="45"/>
      <c r="CE42" s="44">
        <f t="shared" si="17"/>
        <v>0</v>
      </c>
      <c r="CF42" s="36" t="s">
        <v>149</v>
      </c>
      <c r="CG42" s="36">
        <f t="shared" si="18"/>
        <v>1</v>
      </c>
      <c r="CH42" s="44">
        <f t="shared" si="19"/>
        <v>0</v>
      </c>
      <c r="CI42" s="44">
        <f t="shared" si="20"/>
        <v>0</v>
      </c>
      <c r="CJ42" s="44">
        <f t="shared" si="21"/>
        <v>0</v>
      </c>
      <c r="CK42" s="44">
        <f t="shared" si="22"/>
        <v>0</v>
      </c>
      <c r="CL42" s="44">
        <f t="shared" si="23"/>
        <v>0</v>
      </c>
      <c r="CM42" s="43"/>
    </row>
    <row r="43" spans="1:91" x14ac:dyDescent="0.4">
      <c r="A43" s="41">
        <v>3037</v>
      </c>
      <c r="B43" s="44">
        <f t="shared" si="12"/>
        <v>1</v>
      </c>
      <c r="C43" s="47" t="s">
        <v>73</v>
      </c>
      <c r="D43" s="47" t="s">
        <v>202</v>
      </c>
      <c r="E43" s="46" t="s">
        <v>144</v>
      </c>
      <c r="F43" s="45"/>
      <c r="G43" s="45"/>
      <c r="H43" s="45"/>
      <c r="I43" s="45"/>
      <c r="J43" s="45"/>
      <c r="K43" s="45"/>
      <c r="R43" s="45"/>
      <c r="S43" s="45"/>
      <c r="T43" s="45"/>
      <c r="U43" s="45"/>
      <c r="V43" s="45"/>
      <c r="W43" s="45"/>
      <c r="AD43" s="45"/>
      <c r="AE43" s="45"/>
      <c r="AF43" s="45"/>
      <c r="AG43" s="45"/>
      <c r="AH43" s="45"/>
      <c r="AI43" s="45"/>
      <c r="AP43" s="44">
        <f t="shared" si="13"/>
        <v>0</v>
      </c>
      <c r="AQ43" s="36" t="s">
        <v>149</v>
      </c>
      <c r="AR43" s="36">
        <f t="shared" si="14"/>
        <v>1</v>
      </c>
      <c r="AS43" s="44">
        <f t="shared" si="15"/>
        <v>0</v>
      </c>
      <c r="AT43" s="44">
        <f t="shared" si="16"/>
        <v>0</v>
      </c>
      <c r="AU43" s="45"/>
      <c r="AV43" s="45"/>
      <c r="AW43" s="45"/>
      <c r="AX43" s="45"/>
      <c r="AY43" s="45"/>
      <c r="AZ43" s="45"/>
      <c r="BG43" s="45"/>
      <c r="BH43" s="45"/>
      <c r="BI43" s="45"/>
      <c r="BJ43" s="45"/>
      <c r="BK43" s="45"/>
      <c r="BL43" s="45"/>
      <c r="BS43" s="45"/>
      <c r="BT43" s="45"/>
      <c r="BU43" s="45"/>
      <c r="BV43" s="45"/>
      <c r="BW43" s="45"/>
      <c r="BX43" s="45"/>
      <c r="CE43" s="44">
        <f t="shared" si="17"/>
        <v>0</v>
      </c>
      <c r="CF43" s="36" t="s">
        <v>149</v>
      </c>
      <c r="CG43" s="36">
        <f t="shared" si="18"/>
        <v>1</v>
      </c>
      <c r="CH43" s="44">
        <f t="shared" si="19"/>
        <v>0</v>
      </c>
      <c r="CI43" s="44">
        <f t="shared" si="20"/>
        <v>0</v>
      </c>
      <c r="CJ43" s="44">
        <f t="shared" si="21"/>
        <v>0</v>
      </c>
      <c r="CK43" s="44">
        <f t="shared" si="22"/>
        <v>0</v>
      </c>
      <c r="CL43" s="44">
        <f t="shared" si="23"/>
        <v>0</v>
      </c>
      <c r="CM43" s="43"/>
    </row>
    <row r="44" spans="1:91" x14ac:dyDescent="0.4">
      <c r="A44" s="41">
        <v>3038</v>
      </c>
      <c r="B44" s="44">
        <f t="shared" si="12"/>
        <v>1</v>
      </c>
      <c r="C44" s="47" t="s">
        <v>74</v>
      </c>
      <c r="D44" s="47" t="s">
        <v>201</v>
      </c>
      <c r="E44" s="46" t="s">
        <v>197</v>
      </c>
      <c r="F44" s="49"/>
      <c r="G44" s="49"/>
      <c r="H44" s="49"/>
      <c r="I44" s="49"/>
      <c r="J44" s="49"/>
      <c r="K44" s="49"/>
      <c r="L44" s="48"/>
      <c r="M44" s="48"/>
      <c r="N44" s="48"/>
      <c r="O44" s="48"/>
      <c r="P44" s="48"/>
      <c r="Q44" s="48"/>
      <c r="R44" s="49"/>
      <c r="S44" s="49"/>
      <c r="T44" s="49"/>
      <c r="U44" s="49"/>
      <c r="V44" s="49"/>
      <c r="W44" s="49"/>
      <c r="X44" s="48"/>
      <c r="Y44" s="48"/>
      <c r="Z44" s="48"/>
      <c r="AA44" s="48"/>
      <c r="AB44" s="48"/>
      <c r="AC44" s="48"/>
      <c r="AD44" s="49"/>
      <c r="AE44" s="49"/>
      <c r="AF44" s="49"/>
      <c r="AG44" s="49"/>
      <c r="AH44" s="49"/>
      <c r="AI44" s="49"/>
      <c r="AJ44" s="48"/>
      <c r="AK44" s="48"/>
      <c r="AL44" s="48"/>
      <c r="AM44" s="48"/>
      <c r="AN44" s="48"/>
      <c r="AO44" s="48"/>
      <c r="AP44" s="44">
        <f t="shared" si="13"/>
        <v>0</v>
      </c>
      <c r="AQ44" s="36" t="s">
        <v>149</v>
      </c>
      <c r="AR44" s="36">
        <f t="shared" si="14"/>
        <v>1</v>
      </c>
      <c r="AS44" s="44">
        <f t="shared" si="15"/>
        <v>0</v>
      </c>
      <c r="AT44" s="44">
        <f t="shared" si="16"/>
        <v>0</v>
      </c>
      <c r="AU44" s="45"/>
      <c r="AV44" s="45"/>
      <c r="AW44" s="45"/>
      <c r="AX44" s="45"/>
      <c r="AY44" s="45"/>
      <c r="AZ44" s="45"/>
      <c r="BG44" s="45"/>
      <c r="BH44" s="45"/>
      <c r="BI44" s="45"/>
      <c r="BJ44" s="45"/>
      <c r="BK44" s="45"/>
      <c r="BL44" s="45"/>
      <c r="BS44" s="45"/>
      <c r="BT44" s="45"/>
      <c r="BU44" s="45"/>
      <c r="BV44" s="45"/>
      <c r="BW44" s="45"/>
      <c r="BX44" s="45"/>
      <c r="CE44" s="44">
        <f t="shared" si="17"/>
        <v>0</v>
      </c>
      <c r="CF44" s="36" t="s">
        <v>149</v>
      </c>
      <c r="CG44" s="36">
        <f t="shared" si="18"/>
        <v>1</v>
      </c>
      <c r="CH44" s="44">
        <f t="shared" si="19"/>
        <v>0</v>
      </c>
      <c r="CI44" s="44">
        <f t="shared" si="20"/>
        <v>0</v>
      </c>
      <c r="CJ44" s="44">
        <f t="shared" si="21"/>
        <v>0</v>
      </c>
      <c r="CK44" s="44">
        <f t="shared" si="22"/>
        <v>0</v>
      </c>
      <c r="CL44" s="44">
        <f t="shared" si="23"/>
        <v>0</v>
      </c>
      <c r="CM44" s="43"/>
    </row>
    <row r="45" spans="1:91" x14ac:dyDescent="0.4">
      <c r="A45" s="41">
        <v>3039</v>
      </c>
      <c r="B45" s="44">
        <f t="shared" si="12"/>
        <v>1</v>
      </c>
      <c r="C45" s="47" t="s">
        <v>75</v>
      </c>
      <c r="D45" s="47" t="s">
        <v>200</v>
      </c>
      <c r="E45" s="46" t="s">
        <v>197</v>
      </c>
      <c r="F45" s="45"/>
      <c r="G45" s="45"/>
      <c r="H45" s="45"/>
      <c r="I45" s="45"/>
      <c r="J45" s="45"/>
      <c r="K45" s="45"/>
      <c r="R45" s="45"/>
      <c r="S45" s="45"/>
      <c r="T45" s="45"/>
      <c r="U45" s="45"/>
      <c r="V45" s="45"/>
      <c r="W45" s="45"/>
      <c r="AD45" s="45"/>
      <c r="AE45" s="45"/>
      <c r="AF45" s="45"/>
      <c r="AG45" s="45"/>
      <c r="AH45" s="45"/>
      <c r="AI45" s="45"/>
      <c r="AP45" s="44">
        <f t="shared" si="13"/>
        <v>0</v>
      </c>
      <c r="AQ45" s="36" t="s">
        <v>149</v>
      </c>
      <c r="AR45" s="36">
        <f t="shared" si="14"/>
        <v>1</v>
      </c>
      <c r="AS45" s="44">
        <f t="shared" si="15"/>
        <v>0</v>
      </c>
      <c r="AT45" s="44">
        <f t="shared" si="16"/>
        <v>0</v>
      </c>
      <c r="AU45" s="45"/>
      <c r="AV45" s="45"/>
      <c r="AW45" s="45"/>
      <c r="AX45" s="45"/>
      <c r="AY45" s="45"/>
      <c r="AZ45" s="45"/>
      <c r="BG45" s="45"/>
      <c r="BH45" s="45"/>
      <c r="BI45" s="45"/>
      <c r="BJ45" s="45"/>
      <c r="BK45" s="45"/>
      <c r="BL45" s="45"/>
      <c r="BS45" s="45"/>
      <c r="BT45" s="45"/>
      <c r="BU45" s="45"/>
      <c r="BV45" s="45"/>
      <c r="BW45" s="45"/>
      <c r="BX45" s="45"/>
      <c r="CE45" s="44">
        <f t="shared" si="17"/>
        <v>0</v>
      </c>
      <c r="CF45" s="36" t="s">
        <v>149</v>
      </c>
      <c r="CG45" s="36">
        <f t="shared" si="18"/>
        <v>1</v>
      </c>
      <c r="CH45" s="44">
        <f t="shared" si="19"/>
        <v>0</v>
      </c>
      <c r="CI45" s="44">
        <f t="shared" si="20"/>
        <v>0</v>
      </c>
      <c r="CJ45" s="44">
        <f t="shared" si="21"/>
        <v>0</v>
      </c>
      <c r="CK45" s="44">
        <f t="shared" si="22"/>
        <v>0</v>
      </c>
      <c r="CL45" s="44">
        <f t="shared" si="23"/>
        <v>0</v>
      </c>
      <c r="CM45" s="43"/>
    </row>
    <row r="46" spans="1:91" x14ac:dyDescent="0.4">
      <c r="A46" s="41">
        <v>3040</v>
      </c>
      <c r="B46" s="44">
        <f t="shared" si="12"/>
        <v>1</v>
      </c>
      <c r="C46" s="47" t="s">
        <v>76</v>
      </c>
      <c r="D46" s="47" t="s">
        <v>199</v>
      </c>
      <c r="E46" s="46" t="s">
        <v>197</v>
      </c>
      <c r="F46" s="50"/>
      <c r="G46" s="50"/>
      <c r="H46" s="50"/>
      <c r="I46" s="50"/>
      <c r="J46" s="50"/>
      <c r="K46" s="50"/>
      <c r="L46" s="47"/>
      <c r="M46" s="47"/>
      <c r="N46" s="47"/>
      <c r="O46" s="47"/>
      <c r="P46" s="47"/>
      <c r="Q46" s="47"/>
      <c r="R46" s="50"/>
      <c r="S46" s="50"/>
      <c r="T46" s="50"/>
      <c r="U46" s="50"/>
      <c r="V46" s="50"/>
      <c r="W46" s="50"/>
      <c r="X46" s="47"/>
      <c r="Y46" s="47"/>
      <c r="Z46" s="47"/>
      <c r="AA46" s="47"/>
      <c r="AB46" s="47"/>
      <c r="AC46" s="47"/>
      <c r="AD46" s="50"/>
      <c r="AE46" s="50"/>
      <c r="AF46" s="50"/>
      <c r="AG46" s="50"/>
      <c r="AH46" s="50"/>
      <c r="AI46" s="50"/>
      <c r="AJ46" s="47"/>
      <c r="AK46" s="47"/>
      <c r="AL46" s="47"/>
      <c r="AM46" s="47"/>
      <c r="AN46" s="47"/>
      <c r="AO46" s="47"/>
      <c r="AP46" s="44">
        <f t="shared" si="13"/>
        <v>0</v>
      </c>
      <c r="AQ46" s="36" t="s">
        <v>149</v>
      </c>
      <c r="AR46" s="36">
        <f t="shared" si="14"/>
        <v>1</v>
      </c>
      <c r="AS46" s="44">
        <f t="shared" si="15"/>
        <v>0</v>
      </c>
      <c r="AT46" s="44">
        <f t="shared" si="16"/>
        <v>0</v>
      </c>
      <c r="AU46" s="50"/>
      <c r="AV46" s="50"/>
      <c r="AW46" s="50"/>
      <c r="AX46" s="50"/>
      <c r="AY46" s="50"/>
      <c r="AZ46" s="50"/>
      <c r="BA46" s="47"/>
      <c r="BB46" s="47"/>
      <c r="BC46" s="47"/>
      <c r="BD46" s="47"/>
      <c r="BE46" s="47"/>
      <c r="BF46" s="47"/>
      <c r="BG46" s="50"/>
      <c r="BH46" s="50"/>
      <c r="BI46" s="50"/>
      <c r="BJ46" s="50"/>
      <c r="BK46" s="50"/>
      <c r="BL46" s="50"/>
      <c r="BM46" s="47"/>
      <c r="BN46" s="47"/>
      <c r="BO46" s="47"/>
      <c r="BP46" s="47"/>
      <c r="BQ46" s="47"/>
      <c r="BR46" s="47"/>
      <c r="BS46" s="50"/>
      <c r="BT46" s="50"/>
      <c r="BU46" s="50"/>
      <c r="BV46" s="50"/>
      <c r="BW46" s="50"/>
      <c r="BX46" s="50"/>
      <c r="BY46" s="47"/>
      <c r="BZ46" s="47"/>
      <c r="CA46" s="47"/>
      <c r="CB46" s="47"/>
      <c r="CC46" s="47"/>
      <c r="CD46" s="47"/>
      <c r="CE46" s="44">
        <f t="shared" si="17"/>
        <v>0</v>
      </c>
      <c r="CF46" s="36" t="s">
        <v>149</v>
      </c>
      <c r="CG46" s="36">
        <f t="shared" si="18"/>
        <v>1</v>
      </c>
      <c r="CH46" s="44">
        <f t="shared" si="19"/>
        <v>0</v>
      </c>
      <c r="CI46" s="44">
        <f t="shared" si="20"/>
        <v>0</v>
      </c>
      <c r="CJ46" s="44">
        <f t="shared" si="21"/>
        <v>0</v>
      </c>
      <c r="CK46" s="44">
        <f t="shared" si="22"/>
        <v>0</v>
      </c>
      <c r="CL46" s="44">
        <f t="shared" si="23"/>
        <v>0</v>
      </c>
      <c r="CM46" s="43"/>
    </row>
    <row r="47" spans="1:91" x14ac:dyDescent="0.4">
      <c r="A47" s="41">
        <v>3041</v>
      </c>
      <c r="B47" s="44">
        <f t="shared" si="12"/>
        <v>1</v>
      </c>
      <c r="C47" s="47" t="s">
        <v>77</v>
      </c>
      <c r="D47" s="47" t="s">
        <v>198</v>
      </c>
      <c r="E47" s="46" t="s">
        <v>197</v>
      </c>
      <c r="F47" s="45"/>
      <c r="G47" s="45"/>
      <c r="H47" s="45"/>
      <c r="I47" s="45"/>
      <c r="J47" s="45"/>
      <c r="K47" s="45"/>
      <c r="R47" s="45"/>
      <c r="S47" s="45"/>
      <c r="T47" s="45"/>
      <c r="U47" s="45"/>
      <c r="V47" s="45"/>
      <c r="W47" s="45"/>
      <c r="AD47" s="45"/>
      <c r="AE47" s="45"/>
      <c r="AF47" s="45"/>
      <c r="AG47" s="45"/>
      <c r="AH47" s="45"/>
      <c r="AI47" s="45"/>
      <c r="AP47" s="44">
        <f t="shared" si="13"/>
        <v>0</v>
      </c>
      <c r="AQ47" s="36" t="s">
        <v>149</v>
      </c>
      <c r="AR47" s="36">
        <f t="shared" si="14"/>
        <v>1</v>
      </c>
      <c r="AS47" s="44">
        <f t="shared" si="15"/>
        <v>0</v>
      </c>
      <c r="AT47" s="44">
        <f t="shared" si="16"/>
        <v>0</v>
      </c>
      <c r="AU47" s="45"/>
      <c r="AV47" s="45"/>
      <c r="AW47" s="45"/>
      <c r="AX47" s="45"/>
      <c r="AY47" s="45"/>
      <c r="AZ47" s="45"/>
      <c r="BG47" s="45"/>
      <c r="BH47" s="45"/>
      <c r="BI47" s="45"/>
      <c r="BJ47" s="45"/>
      <c r="BK47" s="45"/>
      <c r="BL47" s="45"/>
      <c r="BS47" s="45"/>
      <c r="BT47" s="45"/>
      <c r="BU47" s="45"/>
      <c r="BV47" s="45"/>
      <c r="BW47" s="45"/>
      <c r="BX47" s="45"/>
      <c r="CE47" s="44">
        <f t="shared" si="17"/>
        <v>0</v>
      </c>
      <c r="CF47" s="36" t="s">
        <v>149</v>
      </c>
      <c r="CG47" s="36">
        <f t="shared" si="18"/>
        <v>1</v>
      </c>
      <c r="CH47" s="44">
        <f t="shared" si="19"/>
        <v>0</v>
      </c>
      <c r="CI47" s="44">
        <f t="shared" si="20"/>
        <v>0</v>
      </c>
      <c r="CJ47" s="44">
        <f t="shared" si="21"/>
        <v>0</v>
      </c>
      <c r="CK47" s="44">
        <f t="shared" si="22"/>
        <v>0</v>
      </c>
      <c r="CL47" s="44">
        <f t="shared" si="23"/>
        <v>0</v>
      </c>
      <c r="CM47" s="43"/>
    </row>
    <row r="48" spans="1:91" x14ac:dyDescent="0.4">
      <c r="A48" s="41">
        <v>3042</v>
      </c>
      <c r="B48" s="44">
        <f t="shared" si="12"/>
        <v>1</v>
      </c>
      <c r="C48" s="47" t="s">
        <v>78</v>
      </c>
      <c r="D48" s="47" t="s">
        <v>196</v>
      </c>
      <c r="E48" s="46" t="s">
        <v>145</v>
      </c>
      <c r="F48" s="45"/>
      <c r="G48" s="45"/>
      <c r="H48" s="45"/>
      <c r="I48" s="45"/>
      <c r="J48" s="45"/>
      <c r="K48" s="45"/>
      <c r="R48" s="45"/>
      <c r="S48" s="45"/>
      <c r="T48" s="45"/>
      <c r="U48" s="45"/>
      <c r="V48" s="45"/>
      <c r="W48" s="45"/>
      <c r="AD48" s="45"/>
      <c r="AE48" s="45"/>
      <c r="AF48" s="45"/>
      <c r="AG48" s="45"/>
      <c r="AH48" s="45"/>
      <c r="AI48" s="45"/>
      <c r="AP48" s="44">
        <f t="shared" si="13"/>
        <v>0</v>
      </c>
      <c r="AQ48" s="36" t="s">
        <v>149</v>
      </c>
      <c r="AR48" s="36">
        <f t="shared" si="14"/>
        <v>1</v>
      </c>
      <c r="AS48" s="44">
        <f t="shared" si="15"/>
        <v>0</v>
      </c>
      <c r="AT48" s="44">
        <f t="shared" si="16"/>
        <v>0</v>
      </c>
      <c r="AU48" s="45"/>
      <c r="AV48" s="45"/>
      <c r="AW48" s="45"/>
      <c r="AX48" s="45"/>
      <c r="AY48" s="45"/>
      <c r="AZ48" s="45"/>
      <c r="BG48" s="45"/>
      <c r="BH48" s="45"/>
      <c r="BI48" s="45"/>
      <c r="BJ48" s="45"/>
      <c r="BK48" s="45"/>
      <c r="BL48" s="45"/>
      <c r="BS48" s="45"/>
      <c r="BT48" s="45"/>
      <c r="BU48" s="45"/>
      <c r="BV48" s="45"/>
      <c r="BW48" s="45"/>
      <c r="BX48" s="45"/>
      <c r="CE48" s="44">
        <f t="shared" si="17"/>
        <v>0</v>
      </c>
      <c r="CF48" s="36" t="s">
        <v>149</v>
      </c>
      <c r="CG48" s="36">
        <f t="shared" si="18"/>
        <v>1</v>
      </c>
      <c r="CH48" s="44">
        <f t="shared" si="19"/>
        <v>0</v>
      </c>
      <c r="CI48" s="44">
        <f t="shared" si="20"/>
        <v>0</v>
      </c>
      <c r="CJ48" s="44">
        <f t="shared" si="21"/>
        <v>0</v>
      </c>
      <c r="CK48" s="44">
        <f t="shared" si="22"/>
        <v>0</v>
      </c>
      <c r="CL48" s="44">
        <f t="shared" si="23"/>
        <v>0</v>
      </c>
      <c r="CM48" s="43"/>
    </row>
    <row r="49" spans="1:91" x14ac:dyDescent="0.4">
      <c r="A49" s="41">
        <v>3043</v>
      </c>
      <c r="B49" s="44">
        <f t="shared" si="12"/>
        <v>1</v>
      </c>
      <c r="C49" s="47" t="s">
        <v>79</v>
      </c>
      <c r="D49" s="47" t="s">
        <v>195</v>
      </c>
      <c r="E49" s="46" t="s">
        <v>145</v>
      </c>
      <c r="F49" s="52"/>
      <c r="G49" s="52"/>
      <c r="H49" s="52"/>
      <c r="I49" s="52"/>
      <c r="J49" s="52"/>
      <c r="K49" s="52"/>
      <c r="L49" s="51"/>
      <c r="M49" s="51"/>
      <c r="N49" s="51"/>
      <c r="O49" s="51"/>
      <c r="P49" s="51"/>
      <c r="Q49" s="51"/>
      <c r="R49" s="52"/>
      <c r="S49" s="52"/>
      <c r="T49" s="52"/>
      <c r="U49" s="52"/>
      <c r="V49" s="52"/>
      <c r="W49" s="52"/>
      <c r="X49" s="51"/>
      <c r="Y49" s="51"/>
      <c r="Z49" s="51"/>
      <c r="AA49" s="51"/>
      <c r="AB49" s="51"/>
      <c r="AC49" s="51"/>
      <c r="AD49" s="52"/>
      <c r="AE49" s="52"/>
      <c r="AF49" s="52"/>
      <c r="AG49" s="52"/>
      <c r="AH49" s="52"/>
      <c r="AI49" s="52"/>
      <c r="AJ49" s="51"/>
      <c r="AK49" s="51"/>
      <c r="AL49" s="51"/>
      <c r="AM49" s="51"/>
      <c r="AN49" s="51"/>
      <c r="AO49" s="51"/>
      <c r="AP49" s="44">
        <f t="shared" si="13"/>
        <v>0</v>
      </c>
      <c r="AQ49" s="36" t="s">
        <v>149</v>
      </c>
      <c r="AR49" s="36">
        <f t="shared" si="14"/>
        <v>1</v>
      </c>
      <c r="AS49" s="44">
        <f t="shared" si="15"/>
        <v>0</v>
      </c>
      <c r="AT49" s="44">
        <f t="shared" si="16"/>
        <v>0</v>
      </c>
      <c r="AU49" s="52"/>
      <c r="AV49" s="52"/>
      <c r="AW49" s="52"/>
      <c r="AX49" s="52"/>
      <c r="AY49" s="52"/>
      <c r="AZ49" s="52"/>
      <c r="BA49" s="51"/>
      <c r="BB49" s="51"/>
      <c r="BC49" s="51"/>
      <c r="BD49" s="51"/>
      <c r="BE49" s="51"/>
      <c r="BF49" s="51"/>
      <c r="BG49" s="52"/>
      <c r="BH49" s="52"/>
      <c r="BI49" s="52"/>
      <c r="BJ49" s="52"/>
      <c r="BK49" s="52"/>
      <c r="BL49" s="52"/>
      <c r="BM49" s="51"/>
      <c r="BN49" s="51"/>
      <c r="BO49" s="51"/>
      <c r="BP49" s="51"/>
      <c r="BQ49" s="51"/>
      <c r="BR49" s="51"/>
      <c r="BS49" s="52"/>
      <c r="BT49" s="52"/>
      <c r="BU49" s="52"/>
      <c r="BV49" s="52"/>
      <c r="BW49" s="52"/>
      <c r="BX49" s="52"/>
      <c r="BY49" s="51"/>
      <c r="BZ49" s="51"/>
      <c r="CA49" s="51"/>
      <c r="CB49" s="51"/>
      <c r="CC49" s="51"/>
      <c r="CD49" s="51"/>
      <c r="CE49" s="44">
        <f t="shared" si="17"/>
        <v>0</v>
      </c>
      <c r="CF49" s="36" t="s">
        <v>149</v>
      </c>
      <c r="CG49" s="36">
        <f t="shared" si="18"/>
        <v>1</v>
      </c>
      <c r="CH49" s="44">
        <f t="shared" si="19"/>
        <v>0</v>
      </c>
      <c r="CI49" s="44">
        <f t="shared" si="20"/>
        <v>0</v>
      </c>
      <c r="CJ49" s="44">
        <f t="shared" si="21"/>
        <v>0</v>
      </c>
      <c r="CK49" s="44">
        <f t="shared" si="22"/>
        <v>0</v>
      </c>
      <c r="CL49" s="44">
        <f t="shared" si="23"/>
        <v>0</v>
      </c>
      <c r="CM49" s="43"/>
    </row>
    <row r="50" spans="1:91" x14ac:dyDescent="0.4">
      <c r="A50" s="41">
        <v>3044</v>
      </c>
      <c r="B50" s="44">
        <f t="shared" si="12"/>
        <v>1</v>
      </c>
      <c r="C50" s="47" t="s">
        <v>80</v>
      </c>
      <c r="D50" s="47" t="s">
        <v>194</v>
      </c>
      <c r="E50" s="46" t="s">
        <v>145</v>
      </c>
      <c r="F50" s="50"/>
      <c r="G50" s="50"/>
      <c r="H50" s="50"/>
      <c r="I50" s="50"/>
      <c r="J50" s="50"/>
      <c r="K50" s="50"/>
      <c r="L50" s="47"/>
      <c r="M50" s="47"/>
      <c r="N50" s="47"/>
      <c r="O50" s="47"/>
      <c r="P50" s="47"/>
      <c r="Q50" s="47"/>
      <c r="R50" s="50"/>
      <c r="S50" s="50"/>
      <c r="T50" s="50"/>
      <c r="U50" s="50"/>
      <c r="V50" s="50"/>
      <c r="W50" s="50"/>
      <c r="X50" s="47"/>
      <c r="Y50" s="47"/>
      <c r="Z50" s="47"/>
      <c r="AA50" s="47"/>
      <c r="AB50" s="47"/>
      <c r="AC50" s="47"/>
      <c r="AD50" s="50"/>
      <c r="AE50" s="50"/>
      <c r="AF50" s="50"/>
      <c r="AG50" s="50"/>
      <c r="AH50" s="50"/>
      <c r="AI50" s="50"/>
      <c r="AJ50" s="47"/>
      <c r="AK50" s="47"/>
      <c r="AL50" s="47"/>
      <c r="AM50" s="47"/>
      <c r="AN50" s="47"/>
      <c r="AO50" s="47"/>
      <c r="AP50" s="44">
        <f t="shared" si="13"/>
        <v>0</v>
      </c>
      <c r="AQ50" s="36" t="s">
        <v>149</v>
      </c>
      <c r="AR50" s="36">
        <f t="shared" si="14"/>
        <v>1</v>
      </c>
      <c r="AS50" s="44">
        <f t="shared" si="15"/>
        <v>0</v>
      </c>
      <c r="AT50" s="44">
        <f t="shared" si="16"/>
        <v>0</v>
      </c>
      <c r="AU50" s="50"/>
      <c r="AV50" s="50"/>
      <c r="AW50" s="50"/>
      <c r="AX50" s="50"/>
      <c r="AY50" s="50"/>
      <c r="AZ50" s="50"/>
      <c r="BA50" s="47"/>
      <c r="BB50" s="47"/>
      <c r="BC50" s="47"/>
      <c r="BD50" s="47"/>
      <c r="BE50" s="47"/>
      <c r="BF50" s="47"/>
      <c r="BG50" s="50"/>
      <c r="BH50" s="50"/>
      <c r="BI50" s="50"/>
      <c r="BJ50" s="50"/>
      <c r="BK50" s="50"/>
      <c r="BL50" s="50"/>
      <c r="BM50" s="47"/>
      <c r="BN50" s="47"/>
      <c r="BO50" s="47"/>
      <c r="BP50" s="47"/>
      <c r="BQ50" s="47"/>
      <c r="BR50" s="47"/>
      <c r="BS50" s="50"/>
      <c r="BT50" s="50"/>
      <c r="BU50" s="50"/>
      <c r="BV50" s="50"/>
      <c r="BW50" s="50"/>
      <c r="BX50" s="50"/>
      <c r="BY50" s="47"/>
      <c r="BZ50" s="47"/>
      <c r="CA50" s="47"/>
      <c r="CB50" s="47"/>
      <c r="CC50" s="47"/>
      <c r="CD50" s="47"/>
      <c r="CE50" s="44">
        <f t="shared" si="17"/>
        <v>0</v>
      </c>
      <c r="CF50" s="36" t="s">
        <v>149</v>
      </c>
      <c r="CG50" s="36">
        <f t="shared" si="18"/>
        <v>1</v>
      </c>
      <c r="CH50" s="44">
        <f t="shared" si="19"/>
        <v>0</v>
      </c>
      <c r="CI50" s="44">
        <f t="shared" si="20"/>
        <v>0</v>
      </c>
      <c r="CJ50" s="44">
        <f t="shared" si="21"/>
        <v>0</v>
      </c>
      <c r="CK50" s="44">
        <f t="shared" si="22"/>
        <v>0</v>
      </c>
      <c r="CL50" s="44">
        <f t="shared" si="23"/>
        <v>0</v>
      </c>
      <c r="CM50" s="43"/>
    </row>
    <row r="51" spans="1:91" x14ac:dyDescent="0.4">
      <c r="A51" s="41">
        <v>3045</v>
      </c>
      <c r="B51" s="44">
        <f t="shared" si="12"/>
        <v>1</v>
      </c>
      <c r="C51" s="47" t="s">
        <v>81</v>
      </c>
      <c r="D51" s="55" t="s">
        <v>193</v>
      </c>
      <c r="E51" s="46" t="s">
        <v>145</v>
      </c>
      <c r="F51" s="45"/>
      <c r="G51" s="45"/>
      <c r="H51" s="45"/>
      <c r="I51" s="45"/>
      <c r="J51" s="45"/>
      <c r="K51" s="45"/>
      <c r="R51" s="45"/>
      <c r="S51" s="45"/>
      <c r="T51" s="45"/>
      <c r="U51" s="45"/>
      <c r="V51" s="45"/>
      <c r="W51" s="45"/>
      <c r="AD51" s="45"/>
      <c r="AE51" s="45"/>
      <c r="AF51" s="45"/>
      <c r="AG51" s="45"/>
      <c r="AH51" s="45"/>
      <c r="AI51" s="45"/>
      <c r="AP51" s="44">
        <f t="shared" si="13"/>
        <v>0</v>
      </c>
      <c r="AQ51" s="36" t="s">
        <v>149</v>
      </c>
      <c r="AR51" s="36">
        <f t="shared" si="14"/>
        <v>1</v>
      </c>
      <c r="AS51" s="44">
        <f t="shared" si="15"/>
        <v>0</v>
      </c>
      <c r="AT51" s="44">
        <f t="shared" si="16"/>
        <v>0</v>
      </c>
      <c r="AU51" s="45"/>
      <c r="AV51" s="45"/>
      <c r="AW51" s="45"/>
      <c r="AX51" s="45"/>
      <c r="AY51" s="45"/>
      <c r="AZ51" s="45"/>
      <c r="BG51" s="45"/>
      <c r="BH51" s="45"/>
      <c r="BI51" s="45"/>
      <c r="BJ51" s="45"/>
      <c r="BK51" s="45"/>
      <c r="BL51" s="45"/>
      <c r="BS51" s="45"/>
      <c r="BT51" s="45"/>
      <c r="BU51" s="45"/>
      <c r="BV51" s="45"/>
      <c r="BW51" s="45"/>
      <c r="BX51" s="45"/>
      <c r="CE51" s="44">
        <f t="shared" si="17"/>
        <v>0</v>
      </c>
      <c r="CF51" s="36" t="s">
        <v>149</v>
      </c>
      <c r="CG51" s="36">
        <f t="shared" si="18"/>
        <v>1</v>
      </c>
      <c r="CH51" s="44">
        <f t="shared" si="19"/>
        <v>0</v>
      </c>
      <c r="CI51" s="44">
        <f t="shared" si="20"/>
        <v>0</v>
      </c>
      <c r="CJ51" s="44">
        <f t="shared" si="21"/>
        <v>0</v>
      </c>
      <c r="CK51" s="44">
        <f t="shared" si="22"/>
        <v>0</v>
      </c>
      <c r="CL51" s="44">
        <f t="shared" si="23"/>
        <v>0</v>
      </c>
      <c r="CM51" s="43"/>
    </row>
    <row r="52" spans="1:91" x14ac:dyDescent="0.4">
      <c r="A52" s="41">
        <v>3046</v>
      </c>
      <c r="B52" s="44">
        <f t="shared" si="12"/>
        <v>1</v>
      </c>
      <c r="C52" s="47" t="s">
        <v>82</v>
      </c>
      <c r="D52" s="47" t="s">
        <v>192</v>
      </c>
      <c r="E52" s="46" t="s">
        <v>146</v>
      </c>
      <c r="F52" s="45"/>
      <c r="G52" s="45"/>
      <c r="H52" s="45"/>
      <c r="I52" s="45"/>
      <c r="J52" s="45"/>
      <c r="K52" s="45"/>
      <c r="R52" s="45"/>
      <c r="S52" s="45"/>
      <c r="T52" s="45"/>
      <c r="U52" s="45"/>
      <c r="V52" s="45"/>
      <c r="W52" s="45"/>
      <c r="AD52" s="45"/>
      <c r="AE52" s="45"/>
      <c r="AF52" s="45"/>
      <c r="AG52" s="45"/>
      <c r="AH52" s="45"/>
      <c r="AI52" s="45"/>
      <c r="AP52" s="44">
        <f t="shared" si="13"/>
        <v>0</v>
      </c>
      <c r="AQ52" s="36" t="s">
        <v>149</v>
      </c>
      <c r="AR52" s="36">
        <f t="shared" si="14"/>
        <v>1</v>
      </c>
      <c r="AS52" s="44">
        <f t="shared" si="15"/>
        <v>0</v>
      </c>
      <c r="AT52" s="44">
        <f t="shared" si="16"/>
        <v>0</v>
      </c>
      <c r="AU52" s="45"/>
      <c r="AV52" s="45"/>
      <c r="AW52" s="45"/>
      <c r="AX52" s="45"/>
      <c r="AY52" s="45"/>
      <c r="AZ52" s="45"/>
      <c r="BG52" s="45"/>
      <c r="BH52" s="45"/>
      <c r="BI52" s="45"/>
      <c r="BJ52" s="45"/>
      <c r="BK52" s="45"/>
      <c r="BL52" s="45"/>
      <c r="BS52" s="45"/>
      <c r="BT52" s="45"/>
      <c r="BU52" s="45"/>
      <c r="BV52" s="45"/>
      <c r="BW52" s="45"/>
      <c r="BX52" s="45"/>
      <c r="CE52" s="44">
        <f t="shared" si="17"/>
        <v>0</v>
      </c>
      <c r="CF52" s="36" t="s">
        <v>149</v>
      </c>
      <c r="CG52" s="36">
        <f t="shared" si="18"/>
        <v>1</v>
      </c>
      <c r="CH52" s="44">
        <f t="shared" si="19"/>
        <v>0</v>
      </c>
      <c r="CI52" s="44">
        <f t="shared" si="20"/>
        <v>0</v>
      </c>
      <c r="CJ52" s="44">
        <f t="shared" si="21"/>
        <v>0</v>
      </c>
      <c r="CK52" s="44">
        <f t="shared" si="22"/>
        <v>0</v>
      </c>
      <c r="CL52" s="44">
        <f t="shared" si="23"/>
        <v>0</v>
      </c>
      <c r="CM52" s="43"/>
    </row>
    <row r="53" spans="1:91" x14ac:dyDescent="0.4">
      <c r="A53" s="41">
        <v>3047</v>
      </c>
      <c r="B53" s="44">
        <f t="shared" si="12"/>
        <v>1</v>
      </c>
      <c r="C53" s="47" t="s">
        <v>83</v>
      </c>
      <c r="D53" s="47" t="s">
        <v>191</v>
      </c>
      <c r="E53" s="46" t="s">
        <v>146</v>
      </c>
      <c r="F53" s="45"/>
      <c r="G53" s="45"/>
      <c r="H53" s="45"/>
      <c r="I53" s="45"/>
      <c r="J53" s="45"/>
      <c r="K53" s="45"/>
      <c r="R53" s="45"/>
      <c r="S53" s="45"/>
      <c r="T53" s="45"/>
      <c r="U53" s="45"/>
      <c r="V53" s="45"/>
      <c r="W53" s="45"/>
      <c r="AD53" s="45"/>
      <c r="AE53" s="45"/>
      <c r="AF53" s="45"/>
      <c r="AG53" s="45"/>
      <c r="AH53" s="45"/>
      <c r="AI53" s="45"/>
      <c r="AP53" s="44">
        <f t="shared" si="13"/>
        <v>0</v>
      </c>
      <c r="AQ53" s="36" t="s">
        <v>149</v>
      </c>
      <c r="AR53" s="36">
        <f t="shared" si="14"/>
        <v>1</v>
      </c>
      <c r="AS53" s="44">
        <f t="shared" si="15"/>
        <v>0</v>
      </c>
      <c r="AT53" s="44">
        <f t="shared" si="16"/>
        <v>0</v>
      </c>
      <c r="AU53" s="45"/>
      <c r="AV53" s="45"/>
      <c r="AW53" s="45"/>
      <c r="AX53" s="45"/>
      <c r="AY53" s="45"/>
      <c r="AZ53" s="45"/>
      <c r="BG53" s="45"/>
      <c r="BH53" s="45"/>
      <c r="BI53" s="45"/>
      <c r="BJ53" s="45"/>
      <c r="BK53" s="45"/>
      <c r="BL53" s="45"/>
      <c r="BS53" s="45"/>
      <c r="BT53" s="45"/>
      <c r="BU53" s="45"/>
      <c r="BV53" s="45"/>
      <c r="BW53" s="45"/>
      <c r="BX53" s="45"/>
      <c r="CE53" s="44">
        <f t="shared" si="17"/>
        <v>0</v>
      </c>
      <c r="CF53" s="36" t="s">
        <v>149</v>
      </c>
      <c r="CG53" s="36">
        <f t="shared" si="18"/>
        <v>1</v>
      </c>
      <c r="CH53" s="44">
        <f t="shared" si="19"/>
        <v>0</v>
      </c>
      <c r="CI53" s="44">
        <f t="shared" si="20"/>
        <v>0</v>
      </c>
      <c r="CJ53" s="44">
        <f t="shared" si="21"/>
        <v>0</v>
      </c>
      <c r="CK53" s="44">
        <f t="shared" si="22"/>
        <v>0</v>
      </c>
      <c r="CL53" s="44">
        <f t="shared" si="23"/>
        <v>0</v>
      </c>
      <c r="CM53" s="43"/>
    </row>
    <row r="54" spans="1:91" x14ac:dyDescent="0.4">
      <c r="A54" s="41">
        <v>3048</v>
      </c>
      <c r="B54" s="44">
        <f t="shared" si="12"/>
        <v>1</v>
      </c>
      <c r="C54" s="47" t="s">
        <v>84</v>
      </c>
      <c r="D54" s="47" t="s">
        <v>190</v>
      </c>
      <c r="E54" s="46" t="s">
        <v>146</v>
      </c>
      <c r="F54" s="45"/>
      <c r="G54" s="45"/>
      <c r="H54" s="45"/>
      <c r="I54" s="45"/>
      <c r="J54" s="45"/>
      <c r="K54" s="45"/>
      <c r="R54" s="45"/>
      <c r="S54" s="45"/>
      <c r="T54" s="45"/>
      <c r="U54" s="45"/>
      <c r="V54" s="45"/>
      <c r="W54" s="45"/>
      <c r="AD54" s="45"/>
      <c r="AE54" s="45"/>
      <c r="AF54" s="45"/>
      <c r="AG54" s="45"/>
      <c r="AH54" s="45"/>
      <c r="AI54" s="45"/>
      <c r="AP54" s="44">
        <f t="shared" si="13"/>
        <v>0</v>
      </c>
      <c r="AQ54" s="36" t="s">
        <v>149</v>
      </c>
      <c r="AR54" s="36">
        <f t="shared" si="14"/>
        <v>1</v>
      </c>
      <c r="AS54" s="44">
        <f t="shared" si="15"/>
        <v>0</v>
      </c>
      <c r="AT54" s="44">
        <f t="shared" si="16"/>
        <v>0</v>
      </c>
      <c r="AU54" s="45"/>
      <c r="AV54" s="45"/>
      <c r="AW54" s="45"/>
      <c r="AX54" s="45"/>
      <c r="AY54" s="45"/>
      <c r="AZ54" s="45"/>
      <c r="BG54" s="45"/>
      <c r="BH54" s="45"/>
      <c r="BI54" s="45"/>
      <c r="BJ54" s="45"/>
      <c r="BK54" s="45"/>
      <c r="BL54" s="45"/>
      <c r="BS54" s="45"/>
      <c r="BT54" s="45"/>
      <c r="BU54" s="45"/>
      <c r="BV54" s="45"/>
      <c r="BW54" s="45"/>
      <c r="BX54" s="45"/>
      <c r="CE54" s="44">
        <f t="shared" si="17"/>
        <v>0</v>
      </c>
      <c r="CF54" s="36" t="s">
        <v>149</v>
      </c>
      <c r="CG54" s="36">
        <f t="shared" si="18"/>
        <v>1</v>
      </c>
      <c r="CH54" s="44">
        <f t="shared" si="19"/>
        <v>0</v>
      </c>
      <c r="CI54" s="44">
        <f t="shared" si="20"/>
        <v>0</v>
      </c>
      <c r="CJ54" s="44">
        <f t="shared" si="21"/>
        <v>0</v>
      </c>
      <c r="CK54" s="44">
        <f t="shared" si="22"/>
        <v>0</v>
      </c>
      <c r="CL54" s="44">
        <f t="shared" si="23"/>
        <v>0</v>
      </c>
      <c r="CM54" s="43"/>
    </row>
    <row r="55" spans="1:91" x14ac:dyDescent="0.4">
      <c r="A55" s="41">
        <v>3049</v>
      </c>
      <c r="B55" s="44">
        <f t="shared" si="12"/>
        <v>1</v>
      </c>
      <c r="C55" s="47" t="s">
        <v>85</v>
      </c>
      <c r="D55" s="47" t="s">
        <v>189</v>
      </c>
      <c r="E55" s="46" t="s">
        <v>146</v>
      </c>
      <c r="F55" s="50"/>
      <c r="G55" s="50"/>
      <c r="H55" s="50"/>
      <c r="I55" s="50"/>
      <c r="J55" s="50"/>
      <c r="K55" s="50"/>
      <c r="L55" s="47"/>
      <c r="M55" s="47"/>
      <c r="N55" s="47"/>
      <c r="O55" s="47"/>
      <c r="P55" s="47"/>
      <c r="Q55" s="47"/>
      <c r="R55" s="50"/>
      <c r="S55" s="50"/>
      <c r="T55" s="50"/>
      <c r="U55" s="50"/>
      <c r="V55" s="50"/>
      <c r="W55" s="50"/>
      <c r="X55" s="47"/>
      <c r="Y55" s="47"/>
      <c r="Z55" s="47"/>
      <c r="AA55" s="47"/>
      <c r="AB55" s="47"/>
      <c r="AC55" s="47"/>
      <c r="AD55" s="50"/>
      <c r="AE55" s="50"/>
      <c r="AF55" s="50"/>
      <c r="AG55" s="50"/>
      <c r="AH55" s="50"/>
      <c r="AI55" s="50"/>
      <c r="AJ55" s="47"/>
      <c r="AK55" s="47"/>
      <c r="AL55" s="47"/>
      <c r="AM55" s="47"/>
      <c r="AN55" s="47"/>
      <c r="AO55" s="47"/>
      <c r="AP55" s="44">
        <f t="shared" si="13"/>
        <v>0</v>
      </c>
      <c r="AQ55" s="36" t="s">
        <v>149</v>
      </c>
      <c r="AR55" s="36">
        <f t="shared" si="14"/>
        <v>1</v>
      </c>
      <c r="AS55" s="44">
        <f t="shared" si="15"/>
        <v>0</v>
      </c>
      <c r="AT55" s="44">
        <f t="shared" si="16"/>
        <v>0</v>
      </c>
      <c r="AU55" s="50"/>
      <c r="AV55" s="50"/>
      <c r="AW55" s="50"/>
      <c r="AX55" s="50"/>
      <c r="AY55" s="50"/>
      <c r="AZ55" s="50"/>
      <c r="BA55" s="47"/>
      <c r="BB55" s="47"/>
      <c r="BC55" s="47"/>
      <c r="BD55" s="47"/>
      <c r="BE55" s="47"/>
      <c r="BF55" s="47"/>
      <c r="BG55" s="50"/>
      <c r="BH55" s="50"/>
      <c r="BI55" s="50"/>
      <c r="BJ55" s="50"/>
      <c r="BK55" s="50"/>
      <c r="BL55" s="50"/>
      <c r="BM55" s="47"/>
      <c r="BN55" s="47"/>
      <c r="BO55" s="47"/>
      <c r="BP55" s="47"/>
      <c r="BQ55" s="47"/>
      <c r="BR55" s="47"/>
      <c r="BS55" s="50"/>
      <c r="BT55" s="50"/>
      <c r="BU55" s="50"/>
      <c r="BV55" s="50"/>
      <c r="BW55" s="50"/>
      <c r="BX55" s="50"/>
      <c r="BY55" s="47"/>
      <c r="BZ55" s="47"/>
      <c r="CA55" s="47"/>
      <c r="CB55" s="47"/>
      <c r="CC55" s="47"/>
      <c r="CD55" s="47"/>
      <c r="CE55" s="44">
        <f t="shared" si="17"/>
        <v>0</v>
      </c>
      <c r="CF55" s="36" t="s">
        <v>149</v>
      </c>
      <c r="CG55" s="36">
        <f t="shared" si="18"/>
        <v>1</v>
      </c>
      <c r="CH55" s="44">
        <f t="shared" si="19"/>
        <v>0</v>
      </c>
      <c r="CI55" s="44">
        <f t="shared" si="20"/>
        <v>0</v>
      </c>
      <c r="CJ55" s="44">
        <f t="shared" si="21"/>
        <v>0</v>
      </c>
      <c r="CK55" s="44">
        <f t="shared" si="22"/>
        <v>0</v>
      </c>
      <c r="CL55" s="44">
        <f t="shared" si="23"/>
        <v>0</v>
      </c>
      <c r="CM55" s="43"/>
    </row>
    <row r="56" spans="1:91" x14ac:dyDescent="0.4">
      <c r="A56" s="41">
        <v>3050</v>
      </c>
      <c r="B56" s="44">
        <f t="shared" si="12"/>
        <v>1</v>
      </c>
      <c r="C56" s="47" t="s">
        <v>118</v>
      </c>
      <c r="D56" s="47" t="s">
        <v>188</v>
      </c>
      <c r="E56" s="46" t="s">
        <v>187</v>
      </c>
      <c r="F56" s="45"/>
      <c r="G56" s="45"/>
      <c r="H56" s="45"/>
      <c r="I56" s="45"/>
      <c r="J56" s="45"/>
      <c r="K56" s="45"/>
      <c r="R56" s="45"/>
      <c r="S56" s="45"/>
      <c r="T56" s="45"/>
      <c r="U56" s="45"/>
      <c r="V56" s="45"/>
      <c r="W56" s="45"/>
      <c r="AD56" s="45"/>
      <c r="AE56" s="45"/>
      <c r="AF56" s="45"/>
      <c r="AG56" s="45"/>
      <c r="AH56" s="45"/>
      <c r="AI56" s="45"/>
      <c r="AP56" s="44">
        <f t="shared" si="13"/>
        <v>0</v>
      </c>
      <c r="AQ56" s="36" t="s">
        <v>149</v>
      </c>
      <c r="AR56" s="36">
        <f t="shared" si="14"/>
        <v>1</v>
      </c>
      <c r="AS56" s="44">
        <f t="shared" si="15"/>
        <v>0</v>
      </c>
      <c r="AT56" s="44">
        <f t="shared" si="16"/>
        <v>0</v>
      </c>
      <c r="AU56" s="45"/>
      <c r="AV56" s="45"/>
      <c r="AW56" s="45"/>
      <c r="AX56" s="45"/>
      <c r="AY56" s="45"/>
      <c r="AZ56" s="45"/>
      <c r="BG56" s="45"/>
      <c r="BH56" s="45"/>
      <c r="BI56" s="45"/>
      <c r="BJ56" s="45"/>
      <c r="BK56" s="45"/>
      <c r="BL56" s="45"/>
      <c r="BS56" s="45"/>
      <c r="BT56" s="45"/>
      <c r="BU56" s="45"/>
      <c r="BV56" s="45"/>
      <c r="BW56" s="45"/>
      <c r="BX56" s="45"/>
      <c r="CE56" s="44">
        <f t="shared" si="17"/>
        <v>0</v>
      </c>
      <c r="CF56" s="36" t="s">
        <v>149</v>
      </c>
      <c r="CG56" s="36">
        <f t="shared" si="18"/>
        <v>1</v>
      </c>
      <c r="CH56" s="44">
        <f t="shared" si="19"/>
        <v>0</v>
      </c>
      <c r="CI56" s="44">
        <f t="shared" si="20"/>
        <v>0</v>
      </c>
      <c r="CJ56" s="44">
        <f t="shared" si="21"/>
        <v>0</v>
      </c>
      <c r="CK56" s="44">
        <f t="shared" si="22"/>
        <v>0</v>
      </c>
      <c r="CL56" s="44">
        <f t="shared" si="23"/>
        <v>0</v>
      </c>
      <c r="CM56" s="43"/>
    </row>
    <row r="57" spans="1:91" x14ac:dyDescent="0.4">
      <c r="A57" s="41">
        <v>3051</v>
      </c>
      <c r="B57" s="44">
        <f t="shared" si="12"/>
        <v>1</v>
      </c>
      <c r="C57" s="47" t="s">
        <v>186</v>
      </c>
      <c r="D57" s="47" t="s">
        <v>185</v>
      </c>
      <c r="E57" s="46" t="s">
        <v>313</v>
      </c>
      <c r="F57" s="49"/>
      <c r="G57" s="49"/>
      <c r="H57" s="49"/>
      <c r="I57" s="49"/>
      <c r="J57" s="49"/>
      <c r="K57" s="49"/>
      <c r="L57" s="48"/>
      <c r="M57" s="48"/>
      <c r="N57" s="48"/>
      <c r="O57" s="48"/>
      <c r="P57" s="48"/>
      <c r="Q57" s="48"/>
      <c r="R57" s="49"/>
      <c r="S57" s="49"/>
      <c r="T57" s="49"/>
      <c r="U57" s="49"/>
      <c r="V57" s="49"/>
      <c r="W57" s="49"/>
      <c r="X57" s="48"/>
      <c r="Y57" s="48"/>
      <c r="Z57" s="48"/>
      <c r="AA57" s="48"/>
      <c r="AB57" s="48"/>
      <c r="AC57" s="48"/>
      <c r="AD57" s="49"/>
      <c r="AE57" s="49"/>
      <c r="AF57" s="49"/>
      <c r="AG57" s="49"/>
      <c r="AH57" s="49"/>
      <c r="AI57" s="49"/>
      <c r="AJ57" s="48"/>
      <c r="AK57" s="48"/>
      <c r="AL57" s="48"/>
      <c r="AM57" s="48"/>
      <c r="AN57" s="48"/>
      <c r="AO57" s="48"/>
      <c r="AP57" s="44">
        <f t="shared" si="13"/>
        <v>0</v>
      </c>
      <c r="AQ57" s="36" t="s">
        <v>149</v>
      </c>
      <c r="AR57" s="36">
        <f t="shared" si="14"/>
        <v>1</v>
      </c>
      <c r="AS57" s="44">
        <f t="shared" si="15"/>
        <v>0</v>
      </c>
      <c r="AT57" s="44">
        <f t="shared" si="16"/>
        <v>0</v>
      </c>
      <c r="AU57" s="45"/>
      <c r="AV57" s="45"/>
      <c r="AW57" s="45"/>
      <c r="AX57" s="45"/>
      <c r="AY57" s="45"/>
      <c r="AZ57" s="45"/>
      <c r="BG57" s="45"/>
      <c r="BH57" s="45"/>
      <c r="BI57" s="45"/>
      <c r="BJ57" s="45"/>
      <c r="BK57" s="45"/>
      <c r="BL57" s="45"/>
      <c r="BS57" s="45"/>
      <c r="BT57" s="45"/>
      <c r="BU57" s="45"/>
      <c r="BV57" s="45"/>
      <c r="BW57" s="45"/>
      <c r="BX57" s="45"/>
      <c r="CE57" s="44">
        <f t="shared" si="17"/>
        <v>0</v>
      </c>
      <c r="CF57" s="36" t="s">
        <v>149</v>
      </c>
      <c r="CG57" s="36">
        <f t="shared" si="18"/>
        <v>1</v>
      </c>
      <c r="CH57" s="44">
        <f t="shared" si="19"/>
        <v>0</v>
      </c>
      <c r="CI57" s="44">
        <f t="shared" si="20"/>
        <v>0</v>
      </c>
      <c r="CJ57" s="44">
        <f t="shared" si="21"/>
        <v>0</v>
      </c>
      <c r="CK57" s="44">
        <f t="shared" si="22"/>
        <v>0</v>
      </c>
      <c r="CL57" s="44">
        <f t="shared" si="23"/>
        <v>0</v>
      </c>
      <c r="CM57" s="43"/>
    </row>
    <row r="58" spans="1:91" x14ac:dyDescent="0.4">
      <c r="A58" s="41">
        <v>3052</v>
      </c>
      <c r="B58" s="44">
        <f t="shared" si="12"/>
        <v>1</v>
      </c>
      <c r="C58" s="47" t="s">
        <v>184</v>
      </c>
      <c r="D58" s="47" t="s">
        <v>183</v>
      </c>
      <c r="E58" s="46" t="s">
        <v>313</v>
      </c>
      <c r="F58" s="45"/>
      <c r="G58" s="45"/>
      <c r="H58" s="45"/>
      <c r="I58" s="45"/>
      <c r="J58" s="45"/>
      <c r="K58" s="45"/>
      <c r="R58" s="45"/>
      <c r="S58" s="45"/>
      <c r="T58" s="45"/>
      <c r="U58" s="45"/>
      <c r="V58" s="45"/>
      <c r="W58" s="45"/>
      <c r="AD58" s="45"/>
      <c r="AE58" s="45"/>
      <c r="AF58" s="45"/>
      <c r="AG58" s="45"/>
      <c r="AH58" s="45"/>
      <c r="AI58" s="45"/>
      <c r="AP58" s="44">
        <f t="shared" si="13"/>
        <v>0</v>
      </c>
      <c r="AQ58" s="36" t="s">
        <v>149</v>
      </c>
      <c r="AR58" s="36">
        <f t="shared" si="14"/>
        <v>1</v>
      </c>
      <c r="AS58" s="44">
        <f t="shared" si="15"/>
        <v>0</v>
      </c>
      <c r="AT58" s="44">
        <f t="shared" si="16"/>
        <v>0</v>
      </c>
      <c r="AU58" s="45"/>
      <c r="AV58" s="45"/>
      <c r="AW58" s="45"/>
      <c r="AX58" s="45"/>
      <c r="AY58" s="45"/>
      <c r="AZ58" s="45"/>
      <c r="BG58" s="45"/>
      <c r="BH58" s="45"/>
      <c r="BI58" s="45"/>
      <c r="BJ58" s="45"/>
      <c r="BK58" s="45"/>
      <c r="BL58" s="45"/>
      <c r="BS58" s="45"/>
      <c r="BT58" s="45"/>
      <c r="BU58" s="45"/>
      <c r="BV58" s="45"/>
      <c r="BW58" s="45"/>
      <c r="BX58" s="45"/>
      <c r="CE58" s="44">
        <f t="shared" si="17"/>
        <v>0</v>
      </c>
      <c r="CF58" s="36" t="s">
        <v>149</v>
      </c>
      <c r="CG58" s="36">
        <f t="shared" si="18"/>
        <v>1</v>
      </c>
      <c r="CH58" s="44">
        <f t="shared" si="19"/>
        <v>0</v>
      </c>
      <c r="CI58" s="44">
        <f t="shared" si="20"/>
        <v>0</v>
      </c>
      <c r="CJ58" s="44">
        <f t="shared" si="21"/>
        <v>0</v>
      </c>
      <c r="CK58" s="44">
        <f t="shared" si="22"/>
        <v>0</v>
      </c>
      <c r="CL58" s="44">
        <f t="shared" si="23"/>
        <v>0</v>
      </c>
      <c r="CM58" s="43"/>
    </row>
    <row r="59" spans="1:91" x14ac:dyDescent="0.4">
      <c r="A59" s="41">
        <v>3053</v>
      </c>
      <c r="B59" s="44">
        <f t="shared" si="12"/>
        <v>1</v>
      </c>
      <c r="C59" s="47" t="s">
        <v>182</v>
      </c>
      <c r="D59" s="47" t="s">
        <v>181</v>
      </c>
      <c r="E59" s="46" t="s">
        <v>313</v>
      </c>
      <c r="F59" s="50"/>
      <c r="G59" s="50"/>
      <c r="H59" s="50"/>
      <c r="I59" s="50"/>
      <c r="J59" s="50"/>
      <c r="K59" s="50"/>
      <c r="L59" s="47"/>
      <c r="M59" s="47"/>
      <c r="N59" s="47"/>
      <c r="O59" s="47"/>
      <c r="P59" s="47"/>
      <c r="Q59" s="47"/>
      <c r="R59" s="50"/>
      <c r="S59" s="50"/>
      <c r="T59" s="50"/>
      <c r="U59" s="50"/>
      <c r="V59" s="50"/>
      <c r="W59" s="50"/>
      <c r="X59" s="47"/>
      <c r="Y59" s="47"/>
      <c r="Z59" s="47"/>
      <c r="AA59" s="47"/>
      <c r="AB59" s="47"/>
      <c r="AC59" s="47"/>
      <c r="AD59" s="50"/>
      <c r="AE59" s="50"/>
      <c r="AF59" s="50"/>
      <c r="AG59" s="50"/>
      <c r="AH59" s="50"/>
      <c r="AI59" s="50"/>
      <c r="AJ59" s="47"/>
      <c r="AK59" s="47"/>
      <c r="AL59" s="47"/>
      <c r="AM59" s="47"/>
      <c r="AN59" s="47"/>
      <c r="AO59" s="47"/>
      <c r="AP59" s="44">
        <f t="shared" si="13"/>
        <v>0</v>
      </c>
      <c r="AQ59" s="36" t="s">
        <v>149</v>
      </c>
      <c r="AR59" s="36">
        <f t="shared" si="14"/>
        <v>1</v>
      </c>
      <c r="AS59" s="44">
        <f t="shared" si="15"/>
        <v>0</v>
      </c>
      <c r="AT59" s="44">
        <f t="shared" si="16"/>
        <v>0</v>
      </c>
      <c r="AU59" s="50"/>
      <c r="AV59" s="50"/>
      <c r="AW59" s="50"/>
      <c r="AX59" s="50"/>
      <c r="AY59" s="50"/>
      <c r="AZ59" s="50"/>
      <c r="BA59" s="47"/>
      <c r="BB59" s="47"/>
      <c r="BC59" s="47"/>
      <c r="BD59" s="47"/>
      <c r="BE59" s="47"/>
      <c r="BF59" s="47"/>
      <c r="BG59" s="50"/>
      <c r="BH59" s="50"/>
      <c r="BI59" s="50"/>
      <c r="BJ59" s="50"/>
      <c r="BK59" s="50"/>
      <c r="BL59" s="50"/>
      <c r="BM59" s="47"/>
      <c r="BN59" s="47"/>
      <c r="BO59" s="47"/>
      <c r="BP59" s="47"/>
      <c r="BQ59" s="47"/>
      <c r="BR59" s="47"/>
      <c r="BS59" s="50"/>
      <c r="BT59" s="50"/>
      <c r="BU59" s="50"/>
      <c r="BV59" s="50"/>
      <c r="BW59" s="50"/>
      <c r="BX59" s="50"/>
      <c r="BY59" s="47"/>
      <c r="BZ59" s="47"/>
      <c r="CA59" s="47"/>
      <c r="CB59" s="47"/>
      <c r="CC59" s="47"/>
      <c r="CD59" s="47"/>
      <c r="CE59" s="44">
        <f t="shared" si="17"/>
        <v>0</v>
      </c>
      <c r="CF59" s="36" t="s">
        <v>149</v>
      </c>
      <c r="CG59" s="36">
        <f t="shared" si="18"/>
        <v>1</v>
      </c>
      <c r="CH59" s="44">
        <f t="shared" si="19"/>
        <v>0</v>
      </c>
      <c r="CI59" s="44">
        <f t="shared" si="20"/>
        <v>0</v>
      </c>
      <c r="CJ59" s="44">
        <f t="shared" si="21"/>
        <v>0</v>
      </c>
      <c r="CK59" s="44">
        <f t="shared" si="22"/>
        <v>0</v>
      </c>
      <c r="CL59" s="44">
        <f t="shared" si="23"/>
        <v>0</v>
      </c>
      <c r="CM59" s="43"/>
    </row>
    <row r="60" spans="1:91" x14ac:dyDescent="0.4">
      <c r="A60" s="41">
        <v>3054</v>
      </c>
      <c r="B60" s="44">
        <f t="shared" si="12"/>
        <v>1</v>
      </c>
      <c r="C60" s="47" t="s">
        <v>180</v>
      </c>
      <c r="D60" s="47" t="s">
        <v>179</v>
      </c>
      <c r="E60" s="46" t="s">
        <v>313</v>
      </c>
      <c r="F60" s="45"/>
      <c r="G60" s="45"/>
      <c r="H60" s="45"/>
      <c r="I60" s="45"/>
      <c r="J60" s="45"/>
      <c r="K60" s="45"/>
      <c r="R60" s="45"/>
      <c r="S60" s="45"/>
      <c r="T60" s="45"/>
      <c r="U60" s="45"/>
      <c r="V60" s="45"/>
      <c r="W60" s="45"/>
      <c r="AD60" s="45"/>
      <c r="AE60" s="45"/>
      <c r="AF60" s="45"/>
      <c r="AG60" s="45"/>
      <c r="AH60" s="45"/>
      <c r="AI60" s="45"/>
      <c r="AP60" s="44">
        <f t="shared" si="13"/>
        <v>0</v>
      </c>
      <c r="AQ60" s="36" t="s">
        <v>149</v>
      </c>
      <c r="AR60" s="36">
        <f t="shared" si="14"/>
        <v>1</v>
      </c>
      <c r="AS60" s="44">
        <f t="shared" si="15"/>
        <v>0</v>
      </c>
      <c r="AT60" s="44">
        <f t="shared" si="16"/>
        <v>0</v>
      </c>
      <c r="AU60" s="45"/>
      <c r="AV60" s="45"/>
      <c r="AW60" s="45"/>
      <c r="AX60" s="45"/>
      <c r="AY60" s="45"/>
      <c r="AZ60" s="45"/>
      <c r="BG60" s="45"/>
      <c r="BH60" s="45"/>
      <c r="BI60" s="45"/>
      <c r="BJ60" s="45"/>
      <c r="BK60" s="45"/>
      <c r="BL60" s="45"/>
      <c r="BS60" s="45"/>
      <c r="BT60" s="45"/>
      <c r="BU60" s="45"/>
      <c r="BV60" s="45"/>
      <c r="BW60" s="45"/>
      <c r="BX60" s="45"/>
      <c r="CE60" s="44">
        <f t="shared" si="17"/>
        <v>0</v>
      </c>
      <c r="CF60" s="36" t="s">
        <v>149</v>
      </c>
      <c r="CG60" s="36">
        <f t="shared" si="18"/>
        <v>1</v>
      </c>
      <c r="CH60" s="44">
        <f t="shared" si="19"/>
        <v>0</v>
      </c>
      <c r="CI60" s="44">
        <f t="shared" si="20"/>
        <v>0</v>
      </c>
      <c r="CJ60" s="44">
        <f t="shared" si="21"/>
        <v>0</v>
      </c>
      <c r="CK60" s="44">
        <f t="shared" si="22"/>
        <v>0</v>
      </c>
      <c r="CL60" s="44">
        <f t="shared" si="23"/>
        <v>0</v>
      </c>
      <c r="CM60" s="43"/>
    </row>
    <row r="61" spans="1:91" x14ac:dyDescent="0.4">
      <c r="A61" s="41">
        <v>3055</v>
      </c>
      <c r="B61" s="44">
        <f t="shared" si="12"/>
        <v>1</v>
      </c>
      <c r="C61" s="47" t="s">
        <v>178</v>
      </c>
      <c r="D61" s="47" t="s">
        <v>177</v>
      </c>
      <c r="E61" s="46" t="s">
        <v>314</v>
      </c>
      <c r="F61" s="50"/>
      <c r="G61" s="50"/>
      <c r="H61" s="50"/>
      <c r="I61" s="50"/>
      <c r="J61" s="50"/>
      <c r="K61" s="50"/>
      <c r="L61" s="47"/>
      <c r="M61" s="47"/>
      <c r="N61" s="47"/>
      <c r="O61" s="47"/>
      <c r="P61" s="47"/>
      <c r="Q61" s="47"/>
      <c r="R61" s="50"/>
      <c r="S61" s="50"/>
      <c r="T61" s="50"/>
      <c r="U61" s="50"/>
      <c r="V61" s="50"/>
      <c r="W61" s="50"/>
      <c r="X61" s="47"/>
      <c r="Y61" s="47"/>
      <c r="Z61" s="47"/>
      <c r="AA61" s="47"/>
      <c r="AB61" s="47"/>
      <c r="AC61" s="47"/>
      <c r="AD61" s="50"/>
      <c r="AE61" s="50"/>
      <c r="AF61" s="50"/>
      <c r="AG61" s="50"/>
      <c r="AH61" s="50"/>
      <c r="AI61" s="50"/>
      <c r="AJ61" s="47"/>
      <c r="AK61" s="47"/>
      <c r="AL61" s="47"/>
      <c r="AM61" s="47"/>
      <c r="AN61" s="47"/>
      <c r="AO61" s="47"/>
      <c r="AP61" s="44">
        <f t="shared" si="13"/>
        <v>0</v>
      </c>
      <c r="AQ61" s="36" t="s">
        <v>149</v>
      </c>
      <c r="AR61" s="36">
        <f t="shared" si="14"/>
        <v>1</v>
      </c>
      <c r="AS61" s="44">
        <f t="shared" si="15"/>
        <v>0</v>
      </c>
      <c r="AT61" s="44">
        <f t="shared" si="16"/>
        <v>0</v>
      </c>
      <c r="AU61" s="50"/>
      <c r="AV61" s="50"/>
      <c r="AW61" s="50"/>
      <c r="AX61" s="50"/>
      <c r="AY61" s="50"/>
      <c r="AZ61" s="50"/>
      <c r="BA61" s="47"/>
      <c r="BB61" s="47"/>
      <c r="BC61" s="47"/>
      <c r="BD61" s="47"/>
      <c r="BE61" s="47"/>
      <c r="BF61" s="47"/>
      <c r="BG61" s="50"/>
      <c r="BH61" s="50"/>
      <c r="BI61" s="50"/>
      <c r="BJ61" s="50"/>
      <c r="BK61" s="50"/>
      <c r="BL61" s="50"/>
      <c r="BM61" s="47"/>
      <c r="BN61" s="47"/>
      <c r="BO61" s="47"/>
      <c r="BP61" s="47"/>
      <c r="BQ61" s="47"/>
      <c r="BR61" s="47"/>
      <c r="BS61" s="50"/>
      <c r="BT61" s="50"/>
      <c r="BU61" s="50"/>
      <c r="BV61" s="50"/>
      <c r="BW61" s="50"/>
      <c r="BX61" s="50"/>
      <c r="BY61" s="47"/>
      <c r="BZ61" s="47"/>
      <c r="CA61" s="47"/>
      <c r="CB61" s="47"/>
      <c r="CC61" s="47"/>
      <c r="CD61" s="47"/>
      <c r="CE61" s="44">
        <f t="shared" si="17"/>
        <v>0</v>
      </c>
      <c r="CF61" s="36" t="s">
        <v>149</v>
      </c>
      <c r="CG61" s="36">
        <f t="shared" si="18"/>
        <v>1</v>
      </c>
      <c r="CH61" s="44">
        <f t="shared" si="19"/>
        <v>0</v>
      </c>
      <c r="CI61" s="44">
        <f t="shared" si="20"/>
        <v>0</v>
      </c>
      <c r="CJ61" s="44">
        <f t="shared" si="21"/>
        <v>0</v>
      </c>
      <c r="CK61" s="44">
        <f t="shared" si="22"/>
        <v>0</v>
      </c>
      <c r="CL61" s="44">
        <f t="shared" si="23"/>
        <v>0</v>
      </c>
      <c r="CM61" s="43"/>
    </row>
    <row r="62" spans="1:91" x14ac:dyDescent="0.4">
      <c r="A62" s="41">
        <v>3056</v>
      </c>
      <c r="B62" s="44">
        <f t="shared" si="12"/>
        <v>1</v>
      </c>
      <c r="C62" s="47" t="s">
        <v>176</v>
      </c>
      <c r="D62" s="47" t="s">
        <v>175</v>
      </c>
      <c r="E62" s="46" t="s">
        <v>314</v>
      </c>
      <c r="F62" s="45"/>
      <c r="G62" s="45"/>
      <c r="H62" s="45"/>
      <c r="I62" s="45"/>
      <c r="J62" s="45"/>
      <c r="K62" s="45"/>
      <c r="R62" s="45"/>
      <c r="S62" s="45"/>
      <c r="T62" s="45"/>
      <c r="U62" s="45"/>
      <c r="V62" s="45"/>
      <c r="W62" s="45"/>
      <c r="AD62" s="45"/>
      <c r="AE62" s="45"/>
      <c r="AF62" s="45"/>
      <c r="AG62" s="45"/>
      <c r="AH62" s="45"/>
      <c r="AI62" s="45"/>
      <c r="AP62" s="44">
        <f t="shared" si="13"/>
        <v>0</v>
      </c>
      <c r="AQ62" s="36" t="s">
        <v>149</v>
      </c>
      <c r="AR62" s="36">
        <f t="shared" si="14"/>
        <v>1</v>
      </c>
      <c r="AS62" s="44">
        <f t="shared" si="15"/>
        <v>0</v>
      </c>
      <c r="AT62" s="44">
        <f t="shared" si="16"/>
        <v>0</v>
      </c>
      <c r="AU62" s="45"/>
      <c r="AV62" s="45"/>
      <c r="AW62" s="45"/>
      <c r="AX62" s="45"/>
      <c r="AY62" s="45"/>
      <c r="AZ62" s="45"/>
      <c r="BG62" s="45"/>
      <c r="BH62" s="45"/>
      <c r="BI62" s="45"/>
      <c r="BJ62" s="45"/>
      <c r="BK62" s="45"/>
      <c r="BL62" s="45"/>
      <c r="BS62" s="45"/>
      <c r="BT62" s="45"/>
      <c r="BU62" s="45"/>
      <c r="BV62" s="45"/>
      <c r="BW62" s="45"/>
      <c r="BX62" s="45"/>
      <c r="CE62" s="44">
        <f t="shared" si="17"/>
        <v>0</v>
      </c>
      <c r="CF62" s="36" t="s">
        <v>149</v>
      </c>
      <c r="CG62" s="36">
        <f t="shared" si="18"/>
        <v>1</v>
      </c>
      <c r="CH62" s="44">
        <f t="shared" si="19"/>
        <v>0</v>
      </c>
      <c r="CI62" s="44">
        <f t="shared" si="20"/>
        <v>0</v>
      </c>
      <c r="CJ62" s="44">
        <f t="shared" si="21"/>
        <v>0</v>
      </c>
      <c r="CK62" s="44">
        <f t="shared" si="22"/>
        <v>0</v>
      </c>
      <c r="CL62" s="44">
        <f t="shared" si="23"/>
        <v>0</v>
      </c>
      <c r="CM62" s="43"/>
    </row>
    <row r="63" spans="1:91" x14ac:dyDescent="0.4">
      <c r="A63" s="41">
        <v>3057</v>
      </c>
      <c r="B63" s="44">
        <f t="shared" si="12"/>
        <v>1</v>
      </c>
      <c r="C63" s="47" t="s">
        <v>174</v>
      </c>
      <c r="D63" s="47" t="s">
        <v>173</v>
      </c>
      <c r="E63" s="46" t="s">
        <v>314</v>
      </c>
      <c r="F63" s="45"/>
      <c r="G63" s="45"/>
      <c r="H63" s="45"/>
      <c r="I63" s="45"/>
      <c r="J63" s="45"/>
      <c r="K63" s="45"/>
      <c r="R63" s="45"/>
      <c r="S63" s="45"/>
      <c r="T63" s="45"/>
      <c r="U63" s="45"/>
      <c r="V63" s="45"/>
      <c r="W63" s="45"/>
      <c r="AD63" s="45"/>
      <c r="AE63" s="45"/>
      <c r="AF63" s="45"/>
      <c r="AG63" s="45"/>
      <c r="AH63" s="45"/>
      <c r="AI63" s="45"/>
      <c r="AP63" s="44">
        <f t="shared" si="13"/>
        <v>0</v>
      </c>
      <c r="AQ63" s="36" t="s">
        <v>149</v>
      </c>
      <c r="AR63" s="36">
        <f t="shared" si="14"/>
        <v>1</v>
      </c>
      <c r="AS63" s="44">
        <f t="shared" si="15"/>
        <v>0</v>
      </c>
      <c r="AT63" s="44">
        <f t="shared" si="16"/>
        <v>0</v>
      </c>
      <c r="AU63" s="45"/>
      <c r="AV63" s="45"/>
      <c r="AW63" s="45"/>
      <c r="AX63" s="45"/>
      <c r="AY63" s="45"/>
      <c r="AZ63" s="45"/>
      <c r="BG63" s="45"/>
      <c r="BH63" s="45"/>
      <c r="BI63" s="45"/>
      <c r="BJ63" s="45"/>
      <c r="BK63" s="45"/>
      <c r="BL63" s="45"/>
      <c r="BS63" s="45"/>
      <c r="BT63" s="45"/>
      <c r="BU63" s="45"/>
      <c r="BV63" s="45"/>
      <c r="BW63" s="45"/>
      <c r="BX63" s="45"/>
      <c r="CE63" s="44">
        <f t="shared" si="17"/>
        <v>0</v>
      </c>
      <c r="CF63" s="36" t="s">
        <v>149</v>
      </c>
      <c r="CG63" s="36">
        <f t="shared" si="18"/>
        <v>1</v>
      </c>
      <c r="CH63" s="44">
        <f t="shared" si="19"/>
        <v>0</v>
      </c>
      <c r="CI63" s="44">
        <f t="shared" si="20"/>
        <v>0</v>
      </c>
      <c r="CJ63" s="44">
        <f t="shared" si="21"/>
        <v>0</v>
      </c>
      <c r="CK63" s="44">
        <f t="shared" si="22"/>
        <v>0</v>
      </c>
      <c r="CL63" s="44">
        <f t="shared" si="23"/>
        <v>0</v>
      </c>
      <c r="CM63" s="43"/>
    </row>
    <row r="64" spans="1:91" x14ac:dyDescent="0.4">
      <c r="A64" s="41">
        <v>3058</v>
      </c>
      <c r="B64" s="44">
        <f t="shared" si="12"/>
        <v>1</v>
      </c>
      <c r="C64" s="47" t="s">
        <v>172</v>
      </c>
      <c r="D64" s="47" t="s">
        <v>171</v>
      </c>
      <c r="E64" s="46" t="s">
        <v>314</v>
      </c>
      <c r="F64" s="45"/>
      <c r="G64" s="45"/>
      <c r="H64" s="45"/>
      <c r="I64" s="45"/>
      <c r="J64" s="45"/>
      <c r="K64" s="45"/>
      <c r="R64" s="45"/>
      <c r="S64" s="45"/>
      <c r="T64" s="45"/>
      <c r="U64" s="45"/>
      <c r="V64" s="45"/>
      <c r="W64" s="45"/>
      <c r="AD64" s="45"/>
      <c r="AE64" s="45"/>
      <c r="AF64" s="45"/>
      <c r="AG64" s="45"/>
      <c r="AH64" s="45"/>
      <c r="AI64" s="45"/>
      <c r="AP64" s="44">
        <f t="shared" si="13"/>
        <v>0</v>
      </c>
      <c r="AQ64" s="36" t="s">
        <v>149</v>
      </c>
      <c r="AR64" s="36">
        <f t="shared" si="14"/>
        <v>1</v>
      </c>
      <c r="AS64" s="44">
        <f t="shared" si="15"/>
        <v>0</v>
      </c>
      <c r="AT64" s="44">
        <f t="shared" si="16"/>
        <v>0</v>
      </c>
      <c r="AU64" s="45"/>
      <c r="AV64" s="45"/>
      <c r="AW64" s="45"/>
      <c r="AX64" s="45"/>
      <c r="AY64" s="45"/>
      <c r="AZ64" s="45"/>
      <c r="BG64" s="45"/>
      <c r="BH64" s="45"/>
      <c r="BI64" s="45"/>
      <c r="BJ64" s="45"/>
      <c r="BK64" s="45"/>
      <c r="BL64" s="45"/>
      <c r="BS64" s="45"/>
      <c r="BT64" s="45"/>
      <c r="BU64" s="45"/>
      <c r="BV64" s="45"/>
      <c r="BW64" s="45"/>
      <c r="BX64" s="45"/>
      <c r="CE64" s="44">
        <f t="shared" si="17"/>
        <v>0</v>
      </c>
      <c r="CF64" s="36" t="s">
        <v>149</v>
      </c>
      <c r="CG64" s="36">
        <f t="shared" si="18"/>
        <v>1</v>
      </c>
      <c r="CH64" s="44">
        <f t="shared" si="19"/>
        <v>0</v>
      </c>
      <c r="CI64" s="44">
        <f t="shared" si="20"/>
        <v>0</v>
      </c>
      <c r="CJ64" s="44">
        <f t="shared" si="21"/>
        <v>0</v>
      </c>
      <c r="CK64" s="44">
        <f t="shared" si="22"/>
        <v>0</v>
      </c>
      <c r="CL64" s="44">
        <f t="shared" si="23"/>
        <v>0</v>
      </c>
      <c r="CM64" s="43"/>
    </row>
    <row r="65" spans="1:91" x14ac:dyDescent="0.4">
      <c r="A65" s="41">
        <v>3059</v>
      </c>
      <c r="B65" s="44">
        <f t="shared" si="12"/>
        <v>1</v>
      </c>
      <c r="C65" s="47" t="s">
        <v>86</v>
      </c>
      <c r="D65" s="47" t="s">
        <v>170</v>
      </c>
      <c r="E65" s="46" t="s">
        <v>315</v>
      </c>
      <c r="F65" s="45"/>
      <c r="G65" s="45"/>
      <c r="H65" s="45"/>
      <c r="I65" s="45"/>
      <c r="J65" s="45"/>
      <c r="K65" s="45"/>
      <c r="R65" s="45"/>
      <c r="S65" s="45"/>
      <c r="T65" s="45"/>
      <c r="U65" s="45"/>
      <c r="V65" s="45"/>
      <c r="W65" s="45"/>
      <c r="AD65" s="45"/>
      <c r="AE65" s="45"/>
      <c r="AF65" s="45"/>
      <c r="AG65" s="45"/>
      <c r="AH65" s="45"/>
      <c r="AI65" s="45"/>
      <c r="AP65" s="44">
        <f t="shared" si="13"/>
        <v>0</v>
      </c>
      <c r="AQ65" s="36" t="s">
        <v>149</v>
      </c>
      <c r="AR65" s="36">
        <f t="shared" si="14"/>
        <v>1</v>
      </c>
      <c r="AS65" s="44">
        <f t="shared" si="15"/>
        <v>0</v>
      </c>
      <c r="AT65" s="44">
        <f t="shared" si="16"/>
        <v>0</v>
      </c>
      <c r="AU65" s="45"/>
      <c r="AV65" s="45"/>
      <c r="AW65" s="45"/>
      <c r="AX65" s="45"/>
      <c r="AY65" s="45"/>
      <c r="AZ65" s="45"/>
      <c r="BG65" s="45"/>
      <c r="BH65" s="45"/>
      <c r="BI65" s="45"/>
      <c r="BJ65" s="45"/>
      <c r="BK65" s="45"/>
      <c r="BL65" s="45"/>
      <c r="BS65" s="45"/>
      <c r="BT65" s="45"/>
      <c r="BU65" s="45"/>
      <c r="BV65" s="45"/>
      <c r="BW65" s="45"/>
      <c r="BX65" s="45"/>
      <c r="CE65" s="44">
        <f t="shared" si="17"/>
        <v>0</v>
      </c>
      <c r="CF65" s="36" t="s">
        <v>149</v>
      </c>
      <c r="CG65" s="36">
        <f t="shared" si="18"/>
        <v>1</v>
      </c>
      <c r="CH65" s="44">
        <f t="shared" si="19"/>
        <v>0</v>
      </c>
      <c r="CI65" s="44">
        <f t="shared" si="20"/>
        <v>0</v>
      </c>
      <c r="CJ65" s="44">
        <f t="shared" si="21"/>
        <v>0</v>
      </c>
      <c r="CK65" s="44">
        <f t="shared" si="22"/>
        <v>0</v>
      </c>
      <c r="CL65" s="44">
        <f t="shared" si="23"/>
        <v>0</v>
      </c>
      <c r="CM65" s="43"/>
    </row>
    <row r="66" spans="1:91" x14ac:dyDescent="0.4">
      <c r="A66" s="41">
        <v>3060</v>
      </c>
      <c r="B66" s="44">
        <f t="shared" si="12"/>
        <v>1</v>
      </c>
      <c r="C66" s="47" t="s">
        <v>87</v>
      </c>
      <c r="D66" s="47" t="s">
        <v>169</v>
      </c>
      <c r="E66" s="46" t="s">
        <v>315</v>
      </c>
      <c r="F66" s="45"/>
      <c r="G66" s="45"/>
      <c r="H66" s="45"/>
      <c r="I66" s="45"/>
      <c r="J66" s="45"/>
      <c r="K66" s="45"/>
      <c r="R66" s="45"/>
      <c r="S66" s="45"/>
      <c r="T66" s="45"/>
      <c r="U66" s="45"/>
      <c r="V66" s="45"/>
      <c r="W66" s="45"/>
      <c r="AD66" s="45"/>
      <c r="AE66" s="45"/>
      <c r="AF66" s="45"/>
      <c r="AG66" s="45"/>
      <c r="AH66" s="45"/>
      <c r="AI66" s="45"/>
      <c r="AP66" s="44">
        <f t="shared" si="13"/>
        <v>0</v>
      </c>
      <c r="AQ66" s="36" t="s">
        <v>149</v>
      </c>
      <c r="AR66" s="36">
        <f t="shared" si="14"/>
        <v>1</v>
      </c>
      <c r="AS66" s="44">
        <f t="shared" si="15"/>
        <v>0</v>
      </c>
      <c r="AT66" s="44">
        <f t="shared" si="16"/>
        <v>0</v>
      </c>
      <c r="AU66" s="45"/>
      <c r="AV66" s="45"/>
      <c r="AW66" s="45"/>
      <c r="AX66" s="45"/>
      <c r="AY66" s="45"/>
      <c r="AZ66" s="45"/>
      <c r="BG66" s="45"/>
      <c r="BH66" s="45"/>
      <c r="BI66" s="45"/>
      <c r="BJ66" s="45"/>
      <c r="BK66" s="45"/>
      <c r="BL66" s="45"/>
      <c r="BS66" s="45"/>
      <c r="BT66" s="45"/>
      <c r="BU66" s="45"/>
      <c r="BV66" s="45"/>
      <c r="BW66" s="45"/>
      <c r="BX66" s="45"/>
      <c r="CE66" s="44">
        <f t="shared" si="17"/>
        <v>0</v>
      </c>
      <c r="CF66" s="36" t="s">
        <v>149</v>
      </c>
      <c r="CG66" s="36">
        <f t="shared" si="18"/>
        <v>1</v>
      </c>
      <c r="CH66" s="44">
        <f t="shared" si="19"/>
        <v>0</v>
      </c>
      <c r="CI66" s="44">
        <f t="shared" si="20"/>
        <v>0</v>
      </c>
      <c r="CJ66" s="44">
        <f t="shared" si="21"/>
        <v>0</v>
      </c>
      <c r="CK66" s="44">
        <f t="shared" si="22"/>
        <v>0</v>
      </c>
      <c r="CL66" s="44">
        <f t="shared" si="23"/>
        <v>0</v>
      </c>
      <c r="CM66" s="43"/>
    </row>
    <row r="67" spans="1:91" x14ac:dyDescent="0.4">
      <c r="A67" s="41">
        <v>3061</v>
      </c>
      <c r="B67" s="44">
        <f t="shared" si="12"/>
        <v>1</v>
      </c>
      <c r="C67" s="47" t="s">
        <v>88</v>
      </c>
      <c r="D67" s="47" t="s">
        <v>168</v>
      </c>
      <c r="E67" s="46" t="s">
        <v>147</v>
      </c>
      <c r="F67" s="52"/>
      <c r="G67" s="52"/>
      <c r="H67" s="52"/>
      <c r="I67" s="52"/>
      <c r="J67" s="52"/>
      <c r="K67" s="52"/>
      <c r="L67" s="51"/>
      <c r="M67" s="51"/>
      <c r="N67" s="51"/>
      <c r="O67" s="51"/>
      <c r="P67" s="51"/>
      <c r="Q67" s="51"/>
      <c r="R67" s="52"/>
      <c r="S67" s="52"/>
      <c r="T67" s="52"/>
      <c r="U67" s="52"/>
      <c r="V67" s="52"/>
      <c r="W67" s="52"/>
      <c r="X67" s="51"/>
      <c r="Y67" s="51"/>
      <c r="Z67" s="51"/>
      <c r="AA67" s="51"/>
      <c r="AB67" s="51"/>
      <c r="AC67" s="51"/>
      <c r="AD67" s="52"/>
      <c r="AE67" s="52"/>
      <c r="AF67" s="52"/>
      <c r="AG67" s="52"/>
      <c r="AH67" s="52"/>
      <c r="AI67" s="52"/>
      <c r="AJ67" s="51"/>
      <c r="AK67" s="51"/>
      <c r="AL67" s="51"/>
      <c r="AM67" s="51"/>
      <c r="AN67" s="51"/>
      <c r="AO67" s="51"/>
      <c r="AP67" s="44">
        <f t="shared" si="13"/>
        <v>0</v>
      </c>
      <c r="AQ67" s="36" t="s">
        <v>149</v>
      </c>
      <c r="AR67" s="36">
        <f t="shared" si="14"/>
        <v>1</v>
      </c>
      <c r="AS67" s="44">
        <f t="shared" si="15"/>
        <v>0</v>
      </c>
      <c r="AT67" s="44">
        <f t="shared" si="16"/>
        <v>0</v>
      </c>
      <c r="AU67" s="52"/>
      <c r="AV67" s="52"/>
      <c r="AW67" s="52"/>
      <c r="AX67" s="52"/>
      <c r="AY67" s="52"/>
      <c r="AZ67" s="52"/>
      <c r="BA67" s="51"/>
      <c r="BB67" s="51"/>
      <c r="BC67" s="51"/>
      <c r="BD67" s="51"/>
      <c r="BE67" s="51"/>
      <c r="BF67" s="51"/>
      <c r="BG67" s="52"/>
      <c r="BH67" s="52"/>
      <c r="BI67" s="52"/>
      <c r="BJ67" s="52"/>
      <c r="BK67" s="52"/>
      <c r="BL67" s="52"/>
      <c r="BM67" s="51"/>
      <c r="BN67" s="51"/>
      <c r="BO67" s="51"/>
      <c r="BP67" s="51"/>
      <c r="BQ67" s="51"/>
      <c r="BR67" s="51"/>
      <c r="BS67" s="52"/>
      <c r="BT67" s="52"/>
      <c r="BU67" s="52"/>
      <c r="BV67" s="52"/>
      <c r="BW67" s="52"/>
      <c r="BX67" s="52"/>
      <c r="BY67" s="51"/>
      <c r="BZ67" s="51"/>
      <c r="CA67" s="51"/>
      <c r="CB67" s="51"/>
      <c r="CC67" s="51"/>
      <c r="CD67" s="51"/>
      <c r="CE67" s="44">
        <f t="shared" si="17"/>
        <v>0</v>
      </c>
      <c r="CF67" s="36" t="s">
        <v>149</v>
      </c>
      <c r="CG67" s="36">
        <f t="shared" si="18"/>
        <v>1</v>
      </c>
      <c r="CH67" s="44">
        <f t="shared" si="19"/>
        <v>0</v>
      </c>
      <c r="CI67" s="44">
        <f t="shared" si="20"/>
        <v>0</v>
      </c>
      <c r="CJ67" s="44">
        <f t="shared" si="21"/>
        <v>0</v>
      </c>
      <c r="CK67" s="44">
        <f t="shared" si="22"/>
        <v>0</v>
      </c>
      <c r="CL67" s="44">
        <f t="shared" si="23"/>
        <v>0</v>
      </c>
      <c r="CM67" s="43"/>
    </row>
    <row r="68" spans="1:91" x14ac:dyDescent="0.4">
      <c r="A68" s="41">
        <v>3062</v>
      </c>
      <c r="B68" s="44">
        <f t="shared" si="12"/>
        <v>1</v>
      </c>
      <c r="C68" s="47" t="s">
        <v>89</v>
      </c>
      <c r="D68" s="47" t="s">
        <v>167</v>
      </c>
      <c r="E68" s="46" t="s">
        <v>147</v>
      </c>
      <c r="F68" s="50"/>
      <c r="G68" s="50"/>
      <c r="H68" s="50"/>
      <c r="I68" s="50"/>
      <c r="J68" s="50"/>
      <c r="K68" s="50"/>
      <c r="L68" s="47"/>
      <c r="M68" s="47"/>
      <c r="N68" s="47"/>
      <c r="O68" s="47"/>
      <c r="P68" s="47"/>
      <c r="Q68" s="47"/>
      <c r="R68" s="50"/>
      <c r="S68" s="50"/>
      <c r="T68" s="50"/>
      <c r="U68" s="50"/>
      <c r="V68" s="50"/>
      <c r="W68" s="50"/>
      <c r="X68" s="47"/>
      <c r="Y68" s="47"/>
      <c r="Z68" s="47"/>
      <c r="AA68" s="47"/>
      <c r="AB68" s="47"/>
      <c r="AC68" s="47"/>
      <c r="AD68" s="50"/>
      <c r="AE68" s="50"/>
      <c r="AF68" s="50"/>
      <c r="AG68" s="50"/>
      <c r="AH68" s="50"/>
      <c r="AI68" s="50"/>
      <c r="AJ68" s="47"/>
      <c r="AK68" s="47"/>
      <c r="AL68" s="47"/>
      <c r="AM68" s="47"/>
      <c r="AN68" s="47"/>
      <c r="AO68" s="47"/>
      <c r="AP68" s="44">
        <f t="shared" si="13"/>
        <v>0</v>
      </c>
      <c r="AQ68" s="36" t="s">
        <v>149</v>
      </c>
      <c r="AR68" s="36">
        <f t="shared" si="14"/>
        <v>1</v>
      </c>
      <c r="AS68" s="44">
        <f t="shared" si="15"/>
        <v>0</v>
      </c>
      <c r="AT68" s="44">
        <f t="shared" si="16"/>
        <v>0</v>
      </c>
      <c r="AU68" s="50"/>
      <c r="AV68" s="50"/>
      <c r="AW68" s="50"/>
      <c r="AX68" s="50"/>
      <c r="AY68" s="50"/>
      <c r="AZ68" s="50"/>
      <c r="BA68" s="47"/>
      <c r="BB68" s="47"/>
      <c r="BC68" s="47"/>
      <c r="BD68" s="47"/>
      <c r="BE68" s="47"/>
      <c r="BF68" s="47"/>
      <c r="BG68" s="50"/>
      <c r="BH68" s="50"/>
      <c r="BI68" s="50"/>
      <c r="BJ68" s="50"/>
      <c r="BK68" s="50"/>
      <c r="BL68" s="50"/>
      <c r="BM68" s="47"/>
      <c r="BN68" s="47"/>
      <c r="BO68" s="47"/>
      <c r="BP68" s="47"/>
      <c r="BQ68" s="47"/>
      <c r="BR68" s="47"/>
      <c r="BS68" s="50"/>
      <c r="BT68" s="50"/>
      <c r="BU68" s="50"/>
      <c r="BV68" s="50"/>
      <c r="BW68" s="50"/>
      <c r="BX68" s="50"/>
      <c r="BY68" s="47"/>
      <c r="BZ68" s="47"/>
      <c r="CA68" s="47"/>
      <c r="CB68" s="47"/>
      <c r="CC68" s="47"/>
      <c r="CD68" s="47"/>
      <c r="CE68" s="44">
        <f t="shared" si="17"/>
        <v>0</v>
      </c>
      <c r="CF68" s="36" t="s">
        <v>149</v>
      </c>
      <c r="CG68" s="36">
        <f t="shared" si="18"/>
        <v>1</v>
      </c>
      <c r="CH68" s="44">
        <f t="shared" si="19"/>
        <v>0</v>
      </c>
      <c r="CI68" s="44">
        <f t="shared" si="20"/>
        <v>0</v>
      </c>
      <c r="CJ68" s="44">
        <f t="shared" si="21"/>
        <v>0</v>
      </c>
      <c r="CK68" s="44">
        <f t="shared" si="22"/>
        <v>0</v>
      </c>
      <c r="CL68" s="44">
        <f t="shared" si="23"/>
        <v>0</v>
      </c>
      <c r="CM68" s="43"/>
    </row>
    <row r="69" spans="1:91" x14ac:dyDescent="0.4">
      <c r="A69" s="41">
        <v>3063</v>
      </c>
      <c r="B69" s="44">
        <f t="shared" si="12"/>
        <v>1</v>
      </c>
      <c r="C69" s="47" t="s">
        <v>90</v>
      </c>
      <c r="D69" s="47" t="s">
        <v>166</v>
      </c>
      <c r="E69" s="46" t="s">
        <v>147</v>
      </c>
      <c r="F69" s="45"/>
      <c r="G69" s="45"/>
      <c r="H69" s="45"/>
      <c r="I69" s="45"/>
      <c r="J69" s="45"/>
      <c r="K69" s="45"/>
      <c r="R69" s="45"/>
      <c r="S69" s="45"/>
      <c r="T69" s="45"/>
      <c r="U69" s="45"/>
      <c r="V69" s="45"/>
      <c r="W69" s="45"/>
      <c r="AD69" s="45"/>
      <c r="AE69" s="45"/>
      <c r="AF69" s="45"/>
      <c r="AG69" s="45"/>
      <c r="AH69" s="45"/>
      <c r="AI69" s="45"/>
      <c r="AP69" s="44">
        <f t="shared" si="13"/>
        <v>0</v>
      </c>
      <c r="AQ69" s="36" t="s">
        <v>149</v>
      </c>
      <c r="AR69" s="36">
        <f t="shared" si="14"/>
        <v>1</v>
      </c>
      <c r="AS69" s="44">
        <f t="shared" si="15"/>
        <v>0</v>
      </c>
      <c r="AT69" s="44">
        <f t="shared" si="16"/>
        <v>0</v>
      </c>
      <c r="AU69" s="45"/>
      <c r="AV69" s="45"/>
      <c r="AW69" s="45"/>
      <c r="AX69" s="45"/>
      <c r="AY69" s="45"/>
      <c r="AZ69" s="45"/>
      <c r="BG69" s="45"/>
      <c r="BH69" s="45"/>
      <c r="BI69" s="45"/>
      <c r="BJ69" s="45"/>
      <c r="BK69" s="45"/>
      <c r="BL69" s="45"/>
      <c r="BS69" s="45"/>
      <c r="BT69" s="45"/>
      <c r="BU69" s="45"/>
      <c r="BV69" s="45"/>
      <c r="BW69" s="45"/>
      <c r="BX69" s="45"/>
      <c r="CE69" s="44">
        <f t="shared" si="17"/>
        <v>0</v>
      </c>
      <c r="CF69" s="36" t="s">
        <v>149</v>
      </c>
      <c r="CG69" s="36">
        <f t="shared" si="18"/>
        <v>1</v>
      </c>
      <c r="CH69" s="44">
        <f t="shared" si="19"/>
        <v>0</v>
      </c>
      <c r="CI69" s="44">
        <f t="shared" si="20"/>
        <v>0</v>
      </c>
      <c r="CJ69" s="44">
        <f t="shared" si="21"/>
        <v>0</v>
      </c>
      <c r="CK69" s="44">
        <f t="shared" si="22"/>
        <v>0</v>
      </c>
      <c r="CL69" s="44">
        <f t="shared" si="23"/>
        <v>0</v>
      </c>
      <c r="CM69" s="43"/>
    </row>
    <row r="70" spans="1:91" x14ac:dyDescent="0.4">
      <c r="A70" s="41">
        <v>3064</v>
      </c>
      <c r="B70" s="44">
        <f t="shared" si="12"/>
        <v>1</v>
      </c>
      <c r="C70" s="47" t="s">
        <v>91</v>
      </c>
      <c r="D70" s="47" t="s">
        <v>165</v>
      </c>
      <c r="E70" s="46" t="s">
        <v>162</v>
      </c>
      <c r="F70" s="45"/>
      <c r="G70" s="45"/>
      <c r="H70" s="45"/>
      <c r="I70" s="45"/>
      <c r="J70" s="45"/>
      <c r="K70" s="45"/>
      <c r="R70" s="45"/>
      <c r="S70" s="45"/>
      <c r="T70" s="45"/>
      <c r="U70" s="45"/>
      <c r="V70" s="45"/>
      <c r="W70" s="45"/>
      <c r="AD70" s="45"/>
      <c r="AE70" s="45"/>
      <c r="AF70" s="45"/>
      <c r="AG70" s="45"/>
      <c r="AH70" s="45"/>
      <c r="AI70" s="45"/>
      <c r="AP70" s="44">
        <f t="shared" si="13"/>
        <v>0</v>
      </c>
      <c r="AQ70" s="36" t="s">
        <v>149</v>
      </c>
      <c r="AR70" s="36">
        <f t="shared" si="14"/>
        <v>1</v>
      </c>
      <c r="AS70" s="44">
        <f t="shared" si="15"/>
        <v>0</v>
      </c>
      <c r="AT70" s="44">
        <f t="shared" si="16"/>
        <v>0</v>
      </c>
      <c r="AU70" s="45"/>
      <c r="AV70" s="45"/>
      <c r="AW70" s="45"/>
      <c r="AX70" s="45"/>
      <c r="AY70" s="45"/>
      <c r="AZ70" s="45"/>
      <c r="BG70" s="45"/>
      <c r="BH70" s="45"/>
      <c r="BI70" s="45"/>
      <c r="BJ70" s="45"/>
      <c r="BK70" s="45"/>
      <c r="BL70" s="45"/>
      <c r="BS70" s="45"/>
      <c r="BT70" s="45"/>
      <c r="BU70" s="45"/>
      <c r="BV70" s="45"/>
      <c r="BW70" s="45"/>
      <c r="BX70" s="45"/>
      <c r="CE70" s="44">
        <f t="shared" si="17"/>
        <v>0</v>
      </c>
      <c r="CF70" s="36" t="s">
        <v>149</v>
      </c>
      <c r="CG70" s="36">
        <f t="shared" si="18"/>
        <v>1</v>
      </c>
      <c r="CH70" s="44">
        <f t="shared" si="19"/>
        <v>0</v>
      </c>
      <c r="CI70" s="44">
        <f t="shared" si="20"/>
        <v>0</v>
      </c>
      <c r="CJ70" s="44">
        <f t="shared" si="21"/>
        <v>0</v>
      </c>
      <c r="CK70" s="44">
        <f t="shared" si="22"/>
        <v>0</v>
      </c>
      <c r="CL70" s="44">
        <f t="shared" si="23"/>
        <v>0</v>
      </c>
      <c r="CM70" s="43"/>
    </row>
    <row r="71" spans="1:91" x14ac:dyDescent="0.4">
      <c r="A71" s="41">
        <v>3065</v>
      </c>
      <c r="B71" s="44">
        <f t="shared" ref="B71:B80" si="24">RANK(CL71,$CL$7:$CL$80)</f>
        <v>1</v>
      </c>
      <c r="C71" s="47" t="s">
        <v>92</v>
      </c>
      <c r="D71" s="47" t="s">
        <v>164</v>
      </c>
      <c r="E71" s="46" t="s">
        <v>162</v>
      </c>
      <c r="F71" s="52"/>
      <c r="G71" s="52"/>
      <c r="H71" s="52"/>
      <c r="I71" s="52"/>
      <c r="J71" s="52"/>
      <c r="K71" s="52"/>
      <c r="L71" s="51"/>
      <c r="M71" s="51"/>
      <c r="N71" s="51"/>
      <c r="O71" s="51"/>
      <c r="P71" s="51"/>
      <c r="Q71" s="51"/>
      <c r="R71" s="52"/>
      <c r="S71" s="52"/>
      <c r="T71" s="52"/>
      <c r="U71" s="52"/>
      <c r="V71" s="52"/>
      <c r="W71" s="52"/>
      <c r="X71" s="51"/>
      <c r="Y71" s="51"/>
      <c r="Z71" s="51"/>
      <c r="AA71" s="51"/>
      <c r="AB71" s="51"/>
      <c r="AC71" s="51"/>
      <c r="AD71" s="52"/>
      <c r="AE71" s="52"/>
      <c r="AF71" s="52"/>
      <c r="AG71" s="52"/>
      <c r="AH71" s="52"/>
      <c r="AI71" s="52"/>
      <c r="AJ71" s="51"/>
      <c r="AK71" s="51"/>
      <c r="AL71" s="51"/>
      <c r="AM71" s="51"/>
      <c r="AN71" s="51"/>
      <c r="AO71" s="51"/>
      <c r="AP71" s="44">
        <f t="shared" ref="AP71:AP80" si="25">SUM(F71:AO71)+(AT71*10)</f>
        <v>0</v>
      </c>
      <c r="AQ71" s="36" t="s">
        <v>149</v>
      </c>
      <c r="AR71" s="36">
        <f t="shared" ref="AR71:AR80" si="26">RANK(AP71,$AP$7:$AP$80)</f>
        <v>1</v>
      </c>
      <c r="AS71" s="44">
        <f t="shared" ref="AS71:AS80" si="27">COUNTIF(F71:AO71,"10")+(AT71)</f>
        <v>0</v>
      </c>
      <c r="AT71" s="44">
        <f t="shared" ref="AT71:AT80" si="28">COUNTIF(F71:AO71,"X")</f>
        <v>0</v>
      </c>
      <c r="AU71" s="52"/>
      <c r="AV71" s="52"/>
      <c r="AW71" s="52"/>
      <c r="AX71" s="52"/>
      <c r="AY71" s="52"/>
      <c r="AZ71" s="52"/>
      <c r="BA71" s="51"/>
      <c r="BB71" s="51"/>
      <c r="BC71" s="51"/>
      <c r="BD71" s="51"/>
      <c r="BE71" s="51"/>
      <c r="BF71" s="51"/>
      <c r="BG71" s="52"/>
      <c r="BH71" s="52"/>
      <c r="BI71" s="52"/>
      <c r="BJ71" s="52"/>
      <c r="BK71" s="52"/>
      <c r="BL71" s="52"/>
      <c r="BM71" s="51"/>
      <c r="BN71" s="51"/>
      <c r="BO71" s="51"/>
      <c r="BP71" s="51"/>
      <c r="BQ71" s="51"/>
      <c r="BR71" s="51"/>
      <c r="BS71" s="52"/>
      <c r="BT71" s="52"/>
      <c r="BU71" s="52"/>
      <c r="BV71" s="52"/>
      <c r="BW71" s="52"/>
      <c r="BX71" s="52"/>
      <c r="BY71" s="51"/>
      <c r="BZ71" s="51"/>
      <c r="CA71" s="51"/>
      <c r="CB71" s="51"/>
      <c r="CC71" s="51"/>
      <c r="CD71" s="51"/>
      <c r="CE71" s="44">
        <f t="shared" ref="CE71:CE80" si="29">SUM(AU71:CD71)+(CI71*10)</f>
        <v>0</v>
      </c>
      <c r="CF71" s="36" t="s">
        <v>149</v>
      </c>
      <c r="CG71" s="36">
        <f t="shared" ref="CG71:CG80" si="30">RANK(CE71,$CE$7:$CE$80)</f>
        <v>1</v>
      </c>
      <c r="CH71" s="44">
        <f t="shared" ref="CH71:CH80" si="31">COUNTIF(AU71:CD71,"10")+(CI71)</f>
        <v>0</v>
      </c>
      <c r="CI71" s="44">
        <f t="shared" ref="CI71:CI80" si="32">COUNTIF(AU71:CD71,"x")</f>
        <v>0</v>
      </c>
      <c r="CJ71" s="44">
        <f t="shared" ref="CJ71:CJ80" si="33">CH71+AS71</f>
        <v>0</v>
      </c>
      <c r="CK71" s="44">
        <f t="shared" ref="CK71:CK80" si="34">CI71+AT71</f>
        <v>0</v>
      </c>
      <c r="CL71" s="44">
        <f t="shared" ref="CL71:CL80" si="35">AP71+CE71</f>
        <v>0</v>
      </c>
      <c r="CM71" s="43"/>
    </row>
    <row r="72" spans="1:91" x14ac:dyDescent="0.4">
      <c r="A72" s="41">
        <v>3066</v>
      </c>
      <c r="B72" s="44">
        <f t="shared" si="24"/>
        <v>1</v>
      </c>
      <c r="C72" s="47" t="s">
        <v>93</v>
      </c>
      <c r="D72" s="47" t="s">
        <v>163</v>
      </c>
      <c r="E72" s="46" t="s">
        <v>162</v>
      </c>
      <c r="F72" s="45"/>
      <c r="G72" s="45"/>
      <c r="H72" s="45"/>
      <c r="I72" s="45"/>
      <c r="J72" s="45"/>
      <c r="K72" s="45"/>
      <c r="R72" s="45"/>
      <c r="S72" s="45"/>
      <c r="T72" s="45"/>
      <c r="U72" s="45"/>
      <c r="V72" s="45"/>
      <c r="W72" s="45"/>
      <c r="AD72" s="45"/>
      <c r="AE72" s="45"/>
      <c r="AF72" s="45"/>
      <c r="AG72" s="45"/>
      <c r="AH72" s="45"/>
      <c r="AI72" s="45"/>
      <c r="AP72" s="44">
        <f t="shared" si="25"/>
        <v>0</v>
      </c>
      <c r="AQ72" s="36" t="s">
        <v>149</v>
      </c>
      <c r="AR72" s="36">
        <f t="shared" si="26"/>
        <v>1</v>
      </c>
      <c r="AS72" s="44">
        <f t="shared" si="27"/>
        <v>0</v>
      </c>
      <c r="AT72" s="44">
        <f t="shared" si="28"/>
        <v>0</v>
      </c>
      <c r="AU72" s="45"/>
      <c r="AV72" s="45"/>
      <c r="AW72" s="45"/>
      <c r="AX72" s="45"/>
      <c r="AY72" s="45"/>
      <c r="AZ72" s="45"/>
      <c r="BG72" s="45"/>
      <c r="BH72" s="45"/>
      <c r="BI72" s="45"/>
      <c r="BJ72" s="45"/>
      <c r="BK72" s="45"/>
      <c r="BL72" s="45"/>
      <c r="BS72" s="45"/>
      <c r="BT72" s="45"/>
      <c r="BU72" s="45"/>
      <c r="BV72" s="45"/>
      <c r="BW72" s="45"/>
      <c r="BX72" s="45"/>
      <c r="CE72" s="44">
        <f t="shared" si="29"/>
        <v>0</v>
      </c>
      <c r="CF72" s="36" t="s">
        <v>149</v>
      </c>
      <c r="CG72" s="36">
        <f t="shared" si="30"/>
        <v>1</v>
      </c>
      <c r="CH72" s="44">
        <f t="shared" si="31"/>
        <v>0</v>
      </c>
      <c r="CI72" s="44">
        <f t="shared" si="32"/>
        <v>0</v>
      </c>
      <c r="CJ72" s="44">
        <f t="shared" si="33"/>
        <v>0</v>
      </c>
      <c r="CK72" s="44">
        <f t="shared" si="34"/>
        <v>0</v>
      </c>
      <c r="CL72" s="44">
        <f t="shared" si="35"/>
        <v>0</v>
      </c>
      <c r="CM72" s="43"/>
    </row>
    <row r="73" spans="1:91" x14ac:dyDescent="0.4">
      <c r="A73" s="41">
        <v>3067</v>
      </c>
      <c r="B73" s="44">
        <f t="shared" si="24"/>
        <v>1</v>
      </c>
      <c r="C73" s="47" t="s">
        <v>94</v>
      </c>
      <c r="D73" s="47" t="s">
        <v>161</v>
      </c>
      <c r="E73" s="46" t="s">
        <v>159</v>
      </c>
      <c r="F73" s="52"/>
      <c r="G73" s="52"/>
      <c r="H73" s="52"/>
      <c r="I73" s="52"/>
      <c r="J73" s="52"/>
      <c r="K73" s="52"/>
      <c r="L73" s="51"/>
      <c r="M73" s="51"/>
      <c r="N73" s="51"/>
      <c r="O73" s="51"/>
      <c r="P73" s="51"/>
      <c r="Q73" s="51"/>
      <c r="R73" s="52"/>
      <c r="S73" s="52"/>
      <c r="T73" s="52"/>
      <c r="U73" s="52"/>
      <c r="V73" s="52"/>
      <c r="W73" s="52"/>
      <c r="X73" s="51"/>
      <c r="Y73" s="51"/>
      <c r="Z73" s="51"/>
      <c r="AA73" s="51"/>
      <c r="AB73" s="51"/>
      <c r="AC73" s="51"/>
      <c r="AD73" s="52"/>
      <c r="AE73" s="52"/>
      <c r="AF73" s="52"/>
      <c r="AG73" s="52"/>
      <c r="AH73" s="52"/>
      <c r="AI73" s="52"/>
      <c r="AJ73" s="51"/>
      <c r="AK73" s="51"/>
      <c r="AL73" s="51"/>
      <c r="AM73" s="51"/>
      <c r="AN73" s="51"/>
      <c r="AO73" s="51"/>
      <c r="AP73" s="44">
        <f t="shared" si="25"/>
        <v>0</v>
      </c>
      <c r="AQ73" s="36" t="s">
        <v>149</v>
      </c>
      <c r="AR73" s="36">
        <f t="shared" si="26"/>
        <v>1</v>
      </c>
      <c r="AS73" s="44">
        <f t="shared" si="27"/>
        <v>0</v>
      </c>
      <c r="AT73" s="44">
        <f t="shared" si="28"/>
        <v>0</v>
      </c>
      <c r="AU73" s="52"/>
      <c r="AV73" s="52"/>
      <c r="AW73" s="52"/>
      <c r="AX73" s="52"/>
      <c r="AY73" s="52"/>
      <c r="AZ73" s="52"/>
      <c r="BA73" s="51"/>
      <c r="BB73" s="51"/>
      <c r="BC73" s="51"/>
      <c r="BD73" s="51"/>
      <c r="BE73" s="51"/>
      <c r="BF73" s="51"/>
      <c r="BG73" s="52"/>
      <c r="BH73" s="52"/>
      <c r="BI73" s="52"/>
      <c r="BJ73" s="52"/>
      <c r="BK73" s="52"/>
      <c r="BL73" s="52"/>
      <c r="BM73" s="51"/>
      <c r="BN73" s="51"/>
      <c r="BO73" s="51"/>
      <c r="BP73" s="51"/>
      <c r="BQ73" s="51"/>
      <c r="BR73" s="51"/>
      <c r="BS73" s="52"/>
      <c r="BT73" s="52"/>
      <c r="BU73" s="52"/>
      <c r="BV73" s="52"/>
      <c r="BW73" s="52"/>
      <c r="BX73" s="52"/>
      <c r="BY73" s="51"/>
      <c r="BZ73" s="51"/>
      <c r="CA73" s="51"/>
      <c r="CB73" s="51"/>
      <c r="CC73" s="51"/>
      <c r="CD73" s="51"/>
      <c r="CE73" s="44">
        <f t="shared" si="29"/>
        <v>0</v>
      </c>
      <c r="CF73" s="36" t="s">
        <v>149</v>
      </c>
      <c r="CG73" s="36">
        <f t="shared" si="30"/>
        <v>1</v>
      </c>
      <c r="CH73" s="44">
        <f t="shared" si="31"/>
        <v>0</v>
      </c>
      <c r="CI73" s="44">
        <f t="shared" si="32"/>
        <v>0</v>
      </c>
      <c r="CJ73" s="44">
        <f t="shared" si="33"/>
        <v>0</v>
      </c>
      <c r="CK73" s="44">
        <f t="shared" si="34"/>
        <v>0</v>
      </c>
      <c r="CL73" s="44">
        <f t="shared" si="35"/>
        <v>0</v>
      </c>
      <c r="CM73" s="43"/>
    </row>
    <row r="74" spans="1:91" x14ac:dyDescent="0.4">
      <c r="A74" s="41">
        <v>3068</v>
      </c>
      <c r="B74" s="44">
        <f t="shared" si="24"/>
        <v>1</v>
      </c>
      <c r="C74" s="47" t="s">
        <v>95</v>
      </c>
      <c r="D74" s="47" t="s">
        <v>160</v>
      </c>
      <c r="E74" s="46" t="s">
        <v>159</v>
      </c>
      <c r="F74" s="52"/>
      <c r="G74" s="52"/>
      <c r="H74" s="52"/>
      <c r="I74" s="52"/>
      <c r="J74" s="52"/>
      <c r="K74" s="52"/>
      <c r="L74" s="51"/>
      <c r="M74" s="51"/>
      <c r="N74" s="51"/>
      <c r="O74" s="51"/>
      <c r="P74" s="51"/>
      <c r="Q74" s="51"/>
      <c r="R74" s="52"/>
      <c r="S74" s="52"/>
      <c r="T74" s="52"/>
      <c r="U74" s="52"/>
      <c r="V74" s="52"/>
      <c r="W74" s="52"/>
      <c r="X74" s="51"/>
      <c r="Y74" s="51"/>
      <c r="Z74" s="51"/>
      <c r="AA74" s="51"/>
      <c r="AB74" s="51"/>
      <c r="AC74" s="51"/>
      <c r="AD74" s="52"/>
      <c r="AE74" s="52"/>
      <c r="AF74" s="52"/>
      <c r="AG74" s="52"/>
      <c r="AH74" s="52"/>
      <c r="AI74" s="52"/>
      <c r="AJ74" s="51"/>
      <c r="AK74" s="51"/>
      <c r="AL74" s="51"/>
      <c r="AM74" s="51"/>
      <c r="AN74" s="51"/>
      <c r="AO74" s="51"/>
      <c r="AP74" s="44">
        <f t="shared" si="25"/>
        <v>0</v>
      </c>
      <c r="AQ74" s="36" t="s">
        <v>149</v>
      </c>
      <c r="AR74" s="36">
        <f t="shared" si="26"/>
        <v>1</v>
      </c>
      <c r="AS74" s="44">
        <f t="shared" si="27"/>
        <v>0</v>
      </c>
      <c r="AT74" s="44">
        <f t="shared" si="28"/>
        <v>0</v>
      </c>
      <c r="AU74" s="52"/>
      <c r="AV74" s="52"/>
      <c r="AW74" s="52"/>
      <c r="AX74" s="52"/>
      <c r="AY74" s="52"/>
      <c r="AZ74" s="52"/>
      <c r="BA74" s="51"/>
      <c r="BB74" s="51"/>
      <c r="BC74" s="51"/>
      <c r="BD74" s="51"/>
      <c r="BE74" s="51"/>
      <c r="BF74" s="51"/>
      <c r="BG74" s="52"/>
      <c r="BH74" s="52"/>
      <c r="BI74" s="52"/>
      <c r="BJ74" s="52"/>
      <c r="BK74" s="52"/>
      <c r="BL74" s="52"/>
      <c r="BM74" s="51"/>
      <c r="BN74" s="51"/>
      <c r="BO74" s="51"/>
      <c r="BP74" s="51"/>
      <c r="BQ74" s="51"/>
      <c r="BR74" s="51"/>
      <c r="BS74" s="52"/>
      <c r="BT74" s="52"/>
      <c r="BU74" s="52"/>
      <c r="BV74" s="52"/>
      <c r="BW74" s="52"/>
      <c r="BX74" s="52"/>
      <c r="BY74" s="51"/>
      <c r="BZ74" s="51"/>
      <c r="CA74" s="51"/>
      <c r="CB74" s="51"/>
      <c r="CC74" s="51"/>
      <c r="CD74" s="51"/>
      <c r="CE74" s="44">
        <f t="shared" si="29"/>
        <v>0</v>
      </c>
      <c r="CF74" s="36" t="s">
        <v>149</v>
      </c>
      <c r="CG74" s="36">
        <f t="shared" si="30"/>
        <v>1</v>
      </c>
      <c r="CH74" s="44">
        <f t="shared" si="31"/>
        <v>0</v>
      </c>
      <c r="CI74" s="44">
        <f t="shared" si="32"/>
        <v>0</v>
      </c>
      <c r="CJ74" s="44">
        <f t="shared" si="33"/>
        <v>0</v>
      </c>
      <c r="CK74" s="44">
        <f t="shared" si="34"/>
        <v>0</v>
      </c>
      <c r="CL74" s="44">
        <f t="shared" si="35"/>
        <v>0</v>
      </c>
      <c r="CM74" s="43"/>
    </row>
    <row r="75" spans="1:91" x14ac:dyDescent="0.4">
      <c r="A75" s="41">
        <v>3069</v>
      </c>
      <c r="B75" s="44">
        <f t="shared" si="24"/>
        <v>1</v>
      </c>
      <c r="C75" s="47" t="s">
        <v>96</v>
      </c>
      <c r="D75" s="47" t="s">
        <v>158</v>
      </c>
      <c r="E75" s="46" t="s">
        <v>157</v>
      </c>
      <c r="F75" s="45"/>
      <c r="G75" s="45"/>
      <c r="H75" s="45"/>
      <c r="I75" s="45"/>
      <c r="J75" s="45"/>
      <c r="K75" s="45"/>
      <c r="R75" s="45"/>
      <c r="S75" s="45"/>
      <c r="T75" s="45"/>
      <c r="U75" s="45"/>
      <c r="V75" s="45"/>
      <c r="W75" s="45"/>
      <c r="AD75" s="45"/>
      <c r="AE75" s="45"/>
      <c r="AF75" s="45"/>
      <c r="AG75" s="45"/>
      <c r="AH75" s="45"/>
      <c r="AI75" s="45"/>
      <c r="AP75" s="44">
        <f t="shared" si="25"/>
        <v>0</v>
      </c>
      <c r="AQ75" s="36" t="s">
        <v>149</v>
      </c>
      <c r="AR75" s="36">
        <f t="shared" si="26"/>
        <v>1</v>
      </c>
      <c r="AS75" s="44">
        <f t="shared" si="27"/>
        <v>0</v>
      </c>
      <c r="AT75" s="44">
        <f t="shared" si="28"/>
        <v>0</v>
      </c>
      <c r="AU75" s="45"/>
      <c r="AV75" s="45"/>
      <c r="AW75" s="45"/>
      <c r="AX75" s="45"/>
      <c r="AY75" s="45"/>
      <c r="AZ75" s="45"/>
      <c r="BG75" s="45"/>
      <c r="BH75" s="45"/>
      <c r="BI75" s="45"/>
      <c r="BJ75" s="45"/>
      <c r="BK75" s="45"/>
      <c r="BL75" s="45"/>
      <c r="BS75" s="45"/>
      <c r="BT75" s="45"/>
      <c r="BU75" s="45"/>
      <c r="BV75" s="45"/>
      <c r="BW75" s="45"/>
      <c r="BX75" s="45"/>
      <c r="CE75" s="44">
        <f t="shared" si="29"/>
        <v>0</v>
      </c>
      <c r="CF75" s="36" t="s">
        <v>149</v>
      </c>
      <c r="CG75" s="36">
        <f t="shared" si="30"/>
        <v>1</v>
      </c>
      <c r="CH75" s="44">
        <f t="shared" si="31"/>
        <v>0</v>
      </c>
      <c r="CI75" s="44">
        <f t="shared" si="32"/>
        <v>0</v>
      </c>
      <c r="CJ75" s="44">
        <f t="shared" si="33"/>
        <v>0</v>
      </c>
      <c r="CK75" s="44">
        <f t="shared" si="34"/>
        <v>0</v>
      </c>
      <c r="CL75" s="44">
        <f t="shared" si="35"/>
        <v>0</v>
      </c>
      <c r="CM75" s="43"/>
    </row>
    <row r="76" spans="1:91" x14ac:dyDescent="0.4">
      <c r="A76" s="41">
        <v>3070</v>
      </c>
      <c r="B76" s="44">
        <f t="shared" si="24"/>
        <v>1</v>
      </c>
      <c r="C76" s="47" t="s">
        <v>97</v>
      </c>
      <c r="D76" s="47" t="s">
        <v>156</v>
      </c>
      <c r="E76" s="46" t="s">
        <v>154</v>
      </c>
      <c r="F76" s="45"/>
      <c r="G76" s="45"/>
      <c r="H76" s="45"/>
      <c r="I76" s="45"/>
      <c r="J76" s="45"/>
      <c r="K76" s="45"/>
      <c r="R76" s="45"/>
      <c r="S76" s="45"/>
      <c r="T76" s="45"/>
      <c r="U76" s="45"/>
      <c r="V76" s="45"/>
      <c r="W76" s="45"/>
      <c r="AD76" s="45"/>
      <c r="AE76" s="45"/>
      <c r="AF76" s="45"/>
      <c r="AG76" s="45"/>
      <c r="AH76" s="45"/>
      <c r="AI76" s="45"/>
      <c r="AP76" s="44">
        <f t="shared" si="25"/>
        <v>0</v>
      </c>
      <c r="AQ76" s="36" t="s">
        <v>149</v>
      </c>
      <c r="AR76" s="36">
        <f t="shared" si="26"/>
        <v>1</v>
      </c>
      <c r="AS76" s="44">
        <f t="shared" si="27"/>
        <v>0</v>
      </c>
      <c r="AT76" s="44">
        <f t="shared" si="28"/>
        <v>0</v>
      </c>
      <c r="AU76" s="45"/>
      <c r="AV76" s="45"/>
      <c r="AW76" s="45"/>
      <c r="AX76" s="45"/>
      <c r="AY76" s="45"/>
      <c r="AZ76" s="45"/>
      <c r="BG76" s="45"/>
      <c r="BH76" s="45"/>
      <c r="BI76" s="45"/>
      <c r="BJ76" s="45"/>
      <c r="BK76" s="45"/>
      <c r="BL76" s="45"/>
      <c r="BS76" s="45"/>
      <c r="BT76" s="45"/>
      <c r="BU76" s="45"/>
      <c r="BV76" s="45"/>
      <c r="BW76" s="45"/>
      <c r="BX76" s="45"/>
      <c r="CE76" s="44">
        <f t="shared" si="29"/>
        <v>0</v>
      </c>
      <c r="CF76" s="36" t="s">
        <v>149</v>
      </c>
      <c r="CG76" s="36">
        <f t="shared" si="30"/>
        <v>1</v>
      </c>
      <c r="CH76" s="44">
        <f t="shared" si="31"/>
        <v>0</v>
      </c>
      <c r="CI76" s="44">
        <f t="shared" si="32"/>
        <v>0</v>
      </c>
      <c r="CJ76" s="44">
        <f t="shared" si="33"/>
        <v>0</v>
      </c>
      <c r="CK76" s="44">
        <f t="shared" si="34"/>
        <v>0</v>
      </c>
      <c r="CL76" s="44">
        <f t="shared" si="35"/>
        <v>0</v>
      </c>
      <c r="CM76" s="43"/>
    </row>
    <row r="77" spans="1:91" x14ac:dyDescent="0.4">
      <c r="A77" s="41">
        <v>3071</v>
      </c>
      <c r="B77" s="44">
        <f t="shared" si="24"/>
        <v>1</v>
      </c>
      <c r="C77" s="47" t="s">
        <v>98</v>
      </c>
      <c r="D77" s="47" t="s">
        <v>155</v>
      </c>
      <c r="E77" s="46" t="s">
        <v>154</v>
      </c>
      <c r="F77" s="54"/>
      <c r="G77" s="54"/>
      <c r="H77" s="54"/>
      <c r="I77" s="54"/>
      <c r="J77" s="54"/>
      <c r="K77" s="54"/>
      <c r="L77" s="53"/>
      <c r="M77" s="53"/>
      <c r="N77" s="53"/>
      <c r="O77" s="53"/>
      <c r="P77" s="53"/>
      <c r="Q77" s="53"/>
      <c r="R77" s="54"/>
      <c r="S77" s="54"/>
      <c r="T77" s="54"/>
      <c r="U77" s="54"/>
      <c r="V77" s="54"/>
      <c r="W77" s="54"/>
      <c r="X77" s="53"/>
      <c r="Y77" s="53"/>
      <c r="Z77" s="53"/>
      <c r="AA77" s="53"/>
      <c r="AB77" s="53"/>
      <c r="AC77" s="53"/>
      <c r="AD77" s="54"/>
      <c r="AE77" s="54"/>
      <c r="AF77" s="54"/>
      <c r="AG77" s="54"/>
      <c r="AH77" s="54"/>
      <c r="AI77" s="54"/>
      <c r="AJ77" s="53"/>
      <c r="AK77" s="53"/>
      <c r="AL77" s="53"/>
      <c r="AM77" s="53"/>
      <c r="AN77" s="53"/>
      <c r="AO77" s="53"/>
      <c r="AP77" s="44">
        <f t="shared" si="25"/>
        <v>0</v>
      </c>
      <c r="AQ77" s="36" t="s">
        <v>149</v>
      </c>
      <c r="AR77" s="36">
        <f t="shared" si="26"/>
        <v>1</v>
      </c>
      <c r="AS77" s="44">
        <f t="shared" si="27"/>
        <v>0</v>
      </c>
      <c r="AT77" s="44">
        <f t="shared" si="28"/>
        <v>0</v>
      </c>
      <c r="AU77" s="52"/>
      <c r="AV77" s="52"/>
      <c r="AW77" s="52"/>
      <c r="AX77" s="52"/>
      <c r="AY77" s="52"/>
      <c r="AZ77" s="52"/>
      <c r="BA77" s="51"/>
      <c r="BB77" s="51"/>
      <c r="BC77" s="51"/>
      <c r="BD77" s="51"/>
      <c r="BE77" s="51"/>
      <c r="BF77" s="51"/>
      <c r="BG77" s="52"/>
      <c r="BH77" s="52"/>
      <c r="BI77" s="52"/>
      <c r="BJ77" s="52"/>
      <c r="BK77" s="52"/>
      <c r="BL77" s="52"/>
      <c r="BM77" s="51"/>
      <c r="BN77" s="51"/>
      <c r="BO77" s="51"/>
      <c r="BP77" s="51"/>
      <c r="BQ77" s="51"/>
      <c r="BR77" s="51"/>
      <c r="BS77" s="52"/>
      <c r="BT77" s="52"/>
      <c r="BU77" s="52"/>
      <c r="BV77" s="52"/>
      <c r="BW77" s="52"/>
      <c r="BX77" s="52"/>
      <c r="BY77" s="51"/>
      <c r="BZ77" s="51"/>
      <c r="CA77" s="51"/>
      <c r="CB77" s="51"/>
      <c r="CC77" s="51"/>
      <c r="CD77" s="51"/>
      <c r="CE77" s="44">
        <f t="shared" si="29"/>
        <v>0</v>
      </c>
      <c r="CF77" s="36" t="s">
        <v>149</v>
      </c>
      <c r="CG77" s="36">
        <f t="shared" si="30"/>
        <v>1</v>
      </c>
      <c r="CH77" s="44">
        <f t="shared" si="31"/>
        <v>0</v>
      </c>
      <c r="CI77" s="44">
        <f t="shared" si="32"/>
        <v>0</v>
      </c>
      <c r="CJ77" s="44">
        <f t="shared" si="33"/>
        <v>0</v>
      </c>
      <c r="CK77" s="44">
        <f t="shared" si="34"/>
        <v>0</v>
      </c>
      <c r="CL77" s="44">
        <f t="shared" si="35"/>
        <v>0</v>
      </c>
      <c r="CM77" s="43"/>
    </row>
    <row r="78" spans="1:91" x14ac:dyDescent="0.4">
      <c r="A78" s="41">
        <v>3072</v>
      </c>
      <c r="B78" s="44">
        <f t="shared" si="24"/>
        <v>1</v>
      </c>
      <c r="C78" s="47" t="s">
        <v>99</v>
      </c>
      <c r="D78" s="47" t="s">
        <v>153</v>
      </c>
      <c r="E78" s="46" t="s">
        <v>150</v>
      </c>
      <c r="F78" s="50"/>
      <c r="G78" s="50"/>
      <c r="H78" s="50"/>
      <c r="I78" s="50"/>
      <c r="J78" s="50"/>
      <c r="K78" s="50"/>
      <c r="L78" s="47"/>
      <c r="M78" s="47"/>
      <c r="N78" s="47"/>
      <c r="O78" s="47"/>
      <c r="P78" s="47"/>
      <c r="Q78" s="47"/>
      <c r="R78" s="50"/>
      <c r="S78" s="50"/>
      <c r="T78" s="50"/>
      <c r="U78" s="50"/>
      <c r="V78" s="50"/>
      <c r="W78" s="50"/>
      <c r="X78" s="47"/>
      <c r="Y78" s="47"/>
      <c r="Z78" s="47"/>
      <c r="AA78" s="47"/>
      <c r="AB78" s="47"/>
      <c r="AC78" s="47"/>
      <c r="AD78" s="50"/>
      <c r="AE78" s="50"/>
      <c r="AF78" s="50"/>
      <c r="AG78" s="50"/>
      <c r="AH78" s="50"/>
      <c r="AI78" s="50"/>
      <c r="AJ78" s="47"/>
      <c r="AK78" s="47"/>
      <c r="AL78" s="47"/>
      <c r="AM78" s="47"/>
      <c r="AN78" s="47"/>
      <c r="AO78" s="47"/>
      <c r="AP78" s="44">
        <f t="shared" si="25"/>
        <v>0</v>
      </c>
      <c r="AQ78" s="36" t="s">
        <v>149</v>
      </c>
      <c r="AR78" s="36">
        <f t="shared" si="26"/>
        <v>1</v>
      </c>
      <c r="AS78" s="44">
        <f t="shared" si="27"/>
        <v>0</v>
      </c>
      <c r="AT78" s="44">
        <f t="shared" si="28"/>
        <v>0</v>
      </c>
      <c r="AU78" s="50"/>
      <c r="AV78" s="50"/>
      <c r="AW78" s="50"/>
      <c r="AX78" s="50"/>
      <c r="AY78" s="50"/>
      <c r="AZ78" s="50"/>
      <c r="BA78" s="47"/>
      <c r="BB78" s="47"/>
      <c r="BC78" s="47"/>
      <c r="BD78" s="47"/>
      <c r="BE78" s="47"/>
      <c r="BF78" s="47"/>
      <c r="BG78" s="50"/>
      <c r="BH78" s="50"/>
      <c r="BI78" s="50"/>
      <c r="BJ78" s="50"/>
      <c r="BK78" s="50"/>
      <c r="BL78" s="50"/>
      <c r="BM78" s="47"/>
      <c r="BN78" s="47"/>
      <c r="BO78" s="47"/>
      <c r="BP78" s="47"/>
      <c r="BQ78" s="47"/>
      <c r="BR78" s="47"/>
      <c r="BS78" s="50"/>
      <c r="BT78" s="50"/>
      <c r="BU78" s="50"/>
      <c r="BV78" s="50"/>
      <c r="BW78" s="50"/>
      <c r="BX78" s="50"/>
      <c r="BY78" s="47"/>
      <c r="BZ78" s="47"/>
      <c r="CA78" s="47"/>
      <c r="CB78" s="47"/>
      <c r="CC78" s="47"/>
      <c r="CD78" s="47"/>
      <c r="CE78" s="44">
        <f t="shared" si="29"/>
        <v>0</v>
      </c>
      <c r="CF78" s="36" t="s">
        <v>149</v>
      </c>
      <c r="CG78" s="36">
        <f t="shared" si="30"/>
        <v>1</v>
      </c>
      <c r="CH78" s="44">
        <f t="shared" si="31"/>
        <v>0</v>
      </c>
      <c r="CI78" s="44">
        <f t="shared" si="32"/>
        <v>0</v>
      </c>
      <c r="CJ78" s="44">
        <f t="shared" si="33"/>
        <v>0</v>
      </c>
      <c r="CK78" s="44">
        <f t="shared" si="34"/>
        <v>0</v>
      </c>
      <c r="CL78" s="44">
        <f t="shared" si="35"/>
        <v>0</v>
      </c>
      <c r="CM78" s="43"/>
    </row>
    <row r="79" spans="1:91" x14ac:dyDescent="0.4">
      <c r="A79" s="41">
        <v>3073</v>
      </c>
      <c r="B79" s="44">
        <f t="shared" si="24"/>
        <v>1</v>
      </c>
      <c r="C79" s="47" t="s">
        <v>100</v>
      </c>
      <c r="D79" s="47" t="s">
        <v>152</v>
      </c>
      <c r="E79" s="46" t="s">
        <v>150</v>
      </c>
      <c r="F79" s="49"/>
      <c r="G79" s="49"/>
      <c r="H79" s="49"/>
      <c r="I79" s="49"/>
      <c r="J79" s="49"/>
      <c r="K79" s="49"/>
      <c r="L79" s="48"/>
      <c r="M79" s="48"/>
      <c r="N79" s="48"/>
      <c r="O79" s="48"/>
      <c r="P79" s="48"/>
      <c r="Q79" s="48"/>
      <c r="R79" s="49"/>
      <c r="S79" s="49"/>
      <c r="T79" s="49"/>
      <c r="U79" s="49"/>
      <c r="V79" s="49"/>
      <c r="W79" s="49"/>
      <c r="X79" s="48"/>
      <c r="Y79" s="48"/>
      <c r="Z79" s="48"/>
      <c r="AA79" s="48"/>
      <c r="AB79" s="48"/>
      <c r="AC79" s="48"/>
      <c r="AD79" s="49"/>
      <c r="AE79" s="49"/>
      <c r="AF79" s="49"/>
      <c r="AG79" s="49"/>
      <c r="AH79" s="49"/>
      <c r="AI79" s="49"/>
      <c r="AJ79" s="48"/>
      <c r="AK79" s="48"/>
      <c r="AL79" s="48"/>
      <c r="AM79" s="48"/>
      <c r="AN79" s="48"/>
      <c r="AO79" s="48"/>
      <c r="AP79" s="44">
        <f t="shared" si="25"/>
        <v>0</v>
      </c>
      <c r="AQ79" s="36" t="s">
        <v>149</v>
      </c>
      <c r="AR79" s="36">
        <f t="shared" si="26"/>
        <v>1</v>
      </c>
      <c r="AS79" s="44">
        <f t="shared" si="27"/>
        <v>0</v>
      </c>
      <c r="AT79" s="44">
        <f t="shared" si="28"/>
        <v>0</v>
      </c>
      <c r="AU79" s="45"/>
      <c r="AV79" s="45"/>
      <c r="AW79" s="45"/>
      <c r="AX79" s="45"/>
      <c r="AY79" s="45"/>
      <c r="AZ79" s="45"/>
      <c r="BG79" s="45"/>
      <c r="BH79" s="45"/>
      <c r="BI79" s="45"/>
      <c r="BJ79" s="45"/>
      <c r="BK79" s="45"/>
      <c r="BL79" s="45"/>
      <c r="BS79" s="45"/>
      <c r="BT79" s="45"/>
      <c r="BU79" s="45"/>
      <c r="BV79" s="45"/>
      <c r="BW79" s="45"/>
      <c r="BX79" s="45"/>
      <c r="CE79" s="44">
        <f t="shared" si="29"/>
        <v>0</v>
      </c>
      <c r="CF79" s="36" t="s">
        <v>149</v>
      </c>
      <c r="CG79" s="36">
        <f t="shared" si="30"/>
        <v>1</v>
      </c>
      <c r="CH79" s="44">
        <f t="shared" si="31"/>
        <v>0</v>
      </c>
      <c r="CI79" s="44">
        <f t="shared" si="32"/>
        <v>0</v>
      </c>
      <c r="CJ79" s="44">
        <f t="shared" si="33"/>
        <v>0</v>
      </c>
      <c r="CK79" s="44">
        <f t="shared" si="34"/>
        <v>0</v>
      </c>
      <c r="CL79" s="44">
        <f t="shared" si="35"/>
        <v>0</v>
      </c>
      <c r="CM79" s="43"/>
    </row>
    <row r="80" spans="1:91" x14ac:dyDescent="0.4">
      <c r="A80" s="41">
        <v>3074</v>
      </c>
      <c r="B80" s="44">
        <f t="shared" si="24"/>
        <v>1</v>
      </c>
      <c r="C80" s="47" t="s">
        <v>131</v>
      </c>
      <c r="D80" s="47" t="s">
        <v>151</v>
      </c>
      <c r="E80" s="46" t="s">
        <v>150</v>
      </c>
      <c r="F80" s="45"/>
      <c r="G80" s="45"/>
      <c r="H80" s="45"/>
      <c r="I80" s="45"/>
      <c r="J80" s="45"/>
      <c r="K80" s="45"/>
      <c r="R80" s="45"/>
      <c r="S80" s="45"/>
      <c r="T80" s="45"/>
      <c r="U80" s="45"/>
      <c r="V80" s="45"/>
      <c r="W80" s="45"/>
      <c r="AD80" s="45"/>
      <c r="AE80" s="45"/>
      <c r="AF80" s="45"/>
      <c r="AG80" s="45"/>
      <c r="AH80" s="45"/>
      <c r="AI80" s="45"/>
      <c r="AP80" s="44">
        <f t="shared" si="25"/>
        <v>0</v>
      </c>
      <c r="AQ80" s="36" t="s">
        <v>149</v>
      </c>
      <c r="AR80" s="36">
        <f t="shared" si="26"/>
        <v>1</v>
      </c>
      <c r="AS80" s="44">
        <f t="shared" si="27"/>
        <v>0</v>
      </c>
      <c r="AT80" s="44">
        <f t="shared" si="28"/>
        <v>0</v>
      </c>
      <c r="AU80" s="45"/>
      <c r="AV80" s="45"/>
      <c r="AW80" s="45"/>
      <c r="AX80" s="45"/>
      <c r="AY80" s="45"/>
      <c r="AZ80" s="45"/>
      <c r="BG80" s="45"/>
      <c r="BH80" s="45"/>
      <c r="BI80" s="45"/>
      <c r="BJ80" s="45"/>
      <c r="BK80" s="45"/>
      <c r="BL80" s="45"/>
      <c r="BS80" s="45"/>
      <c r="BT80" s="45"/>
      <c r="BU80" s="45"/>
      <c r="BV80" s="45"/>
      <c r="BW80" s="45"/>
      <c r="BX80" s="45"/>
      <c r="CE80" s="44">
        <f t="shared" si="29"/>
        <v>0</v>
      </c>
      <c r="CF80" s="36" t="s">
        <v>149</v>
      </c>
      <c r="CG80" s="36">
        <f t="shared" si="30"/>
        <v>1</v>
      </c>
      <c r="CH80" s="44">
        <f t="shared" si="31"/>
        <v>0</v>
      </c>
      <c r="CI80" s="44">
        <f t="shared" si="32"/>
        <v>0</v>
      </c>
      <c r="CJ80" s="44">
        <f t="shared" si="33"/>
        <v>0</v>
      </c>
      <c r="CK80" s="44">
        <f t="shared" si="34"/>
        <v>0</v>
      </c>
      <c r="CL80" s="44">
        <f t="shared" si="35"/>
        <v>0</v>
      </c>
      <c r="CM80" s="43"/>
    </row>
    <row r="81" spans="6:91" x14ac:dyDescent="0.4">
      <c r="CM81" s="43"/>
    </row>
    <row r="82" spans="6:91" x14ac:dyDescent="0.4">
      <c r="CM82" s="43"/>
    </row>
    <row r="83" spans="6:91" x14ac:dyDescent="0.4">
      <c r="CM83" s="43"/>
    </row>
    <row r="84" spans="6:91" x14ac:dyDescent="0.4">
      <c r="CM84" s="43"/>
    </row>
    <row r="85" spans="6:91" x14ac:dyDescent="0.4">
      <c r="CM85" s="43"/>
    </row>
    <row r="86" spans="6:91" x14ac:dyDescent="0.4">
      <c r="F86" s="41" t="s">
        <v>148</v>
      </c>
      <c r="CM86" s="43"/>
    </row>
    <row r="87" spans="6:91" x14ac:dyDescent="0.4">
      <c r="CM87" s="43"/>
    </row>
    <row r="88" spans="6:91" x14ac:dyDescent="0.4">
      <c r="CM88" s="43"/>
    </row>
  </sheetData>
  <autoFilter ref="A6:CL19">
    <filterColumn colId="5" showButton="0"/>
    <filterColumn colId="6" showButton="0"/>
    <filterColumn colId="7" showButton="0"/>
    <filterColumn colId="8" showButton="0"/>
    <filterColumn colId="9"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39"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sortState ref="A7:CM97">
      <sortCondition ref="B6:B19"/>
    </sortState>
  </autoFilter>
  <mergeCells count="17">
    <mergeCell ref="BY6:CD6"/>
    <mergeCell ref="AJ6:AO6"/>
    <mergeCell ref="AU6:AZ6"/>
    <mergeCell ref="BA6:BF6"/>
    <mergeCell ref="BG6:BL6"/>
    <mergeCell ref="BM6:BR6"/>
    <mergeCell ref="BS6:BX6"/>
    <mergeCell ref="F6:K6"/>
    <mergeCell ref="L6:Q6"/>
    <mergeCell ref="R6:W6"/>
    <mergeCell ref="X6:AC6"/>
    <mergeCell ref="AD6:AI6"/>
    <mergeCell ref="B1:CM1"/>
    <mergeCell ref="B2:CM2"/>
    <mergeCell ref="B3:CM3"/>
    <mergeCell ref="B4:CF4"/>
    <mergeCell ref="CH4:CM4"/>
  </mergeCells>
  <phoneticPr fontId="3" type="noConversion"/>
  <printOptions horizontalCentered="1"/>
  <pageMargins left="0.39370078740157499" right="0.39370078740157499" top="0.59055118110236204" bottom="1.18" header="0.196850393700787" footer="0.18"/>
  <pageSetup paperSize="9" scale="71" fitToHeight="5" orientation="portrait" r:id="rId1"/>
  <headerFooter>
    <oddFooter>&amp;C裁判長：　　　　　　　　　　　　競賽組：　　　　　　　　　　　　紀錄組：</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AN65"/>
  <sheetViews>
    <sheetView tabSelected="1" zoomScale="86" zoomScaleNormal="86" workbookViewId="0">
      <selection sqref="A1:A1048576"/>
    </sheetView>
  </sheetViews>
  <sheetFormatPr defaultColWidth="4.81640625" defaultRowHeight="17" x14ac:dyDescent="0.4"/>
  <cols>
    <col min="1" max="1" width="5.6328125" style="246" customWidth="1"/>
    <col min="2" max="3" width="12.6328125" style="246" customWidth="1"/>
    <col min="4" max="4" width="10.6328125" style="246" customWidth="1"/>
    <col min="5" max="5" width="4.81640625" style="260" customWidth="1"/>
    <col min="6" max="6" width="3.08984375" style="263" customWidth="1"/>
    <col min="7" max="7" width="4.6328125" style="265" customWidth="1"/>
    <col min="8" max="10" width="4.6328125" style="263" customWidth="1"/>
    <col min="11" max="11" width="4.6328125" style="265" customWidth="1"/>
    <col min="12" max="14" width="4.6328125" style="263" customWidth="1"/>
    <col min="15" max="15" width="4.6328125" style="265" customWidth="1"/>
    <col min="16" max="24" width="4.6328125" style="263" customWidth="1"/>
    <col min="25" max="25" width="4.6328125" style="265" customWidth="1"/>
    <col min="26" max="28" width="4.6328125" style="263" customWidth="1"/>
    <col min="29" max="29" width="4.6328125" style="265" customWidth="1"/>
    <col min="30" max="32" width="4.6328125" style="263" customWidth="1"/>
    <col min="33" max="33" width="4.6328125" style="265" customWidth="1"/>
    <col min="34" max="34" width="3.08984375" style="263" customWidth="1"/>
    <col min="35" max="37" width="4.81640625" style="263" customWidth="1"/>
    <col min="38" max="38" width="33.90625" style="252" bestFit="1" customWidth="1"/>
    <col min="39" max="39" width="6" style="252" bestFit="1" customWidth="1"/>
    <col min="40" max="40" width="8.08984375" style="252" bestFit="1" customWidth="1"/>
    <col min="41" max="16384" width="4.81640625" style="260"/>
  </cols>
  <sheetData>
    <row r="1" spans="1:40" ht="22" thickBot="1" x14ac:dyDescent="0.45">
      <c r="A1" s="256" t="s">
        <v>18</v>
      </c>
      <c r="B1" s="257" t="s">
        <v>1</v>
      </c>
      <c r="C1" s="258" t="s">
        <v>47</v>
      </c>
      <c r="D1" s="259" t="s">
        <v>7</v>
      </c>
      <c r="F1" s="261" t="s">
        <v>362</v>
      </c>
      <c r="G1" s="262"/>
      <c r="H1" s="261"/>
      <c r="I1" s="261"/>
      <c r="J1" s="261"/>
      <c r="K1" s="262"/>
      <c r="L1" s="261"/>
      <c r="M1" s="261"/>
      <c r="N1" s="261"/>
      <c r="O1" s="262"/>
      <c r="P1" s="261"/>
      <c r="Q1" s="261"/>
      <c r="R1" s="261"/>
      <c r="S1" s="261"/>
      <c r="T1" s="261"/>
      <c r="U1" s="261"/>
      <c r="V1" s="261"/>
      <c r="W1" s="261"/>
      <c r="X1" s="261"/>
      <c r="Y1" s="262"/>
      <c r="Z1" s="261"/>
      <c r="AA1" s="261"/>
      <c r="AB1" s="261"/>
      <c r="AC1" s="262"/>
      <c r="AD1" s="261"/>
      <c r="AE1" s="261"/>
      <c r="AF1" s="261"/>
      <c r="AG1" s="262"/>
      <c r="AH1" s="261"/>
      <c r="AI1" s="252"/>
      <c r="AL1" s="188" t="str">
        <f>[1]全國紀錄!A1</f>
        <v>射箭全國紀錄（94/01/18）</v>
      </c>
      <c r="AM1" s="264"/>
      <c r="AN1" s="264"/>
    </row>
    <row r="2" spans="1:40" x14ac:dyDescent="0.4">
      <c r="A2" s="505">
        <v>1</v>
      </c>
      <c r="B2" s="496" t="s">
        <v>397</v>
      </c>
      <c r="C2" s="494">
        <v>1684</v>
      </c>
      <c r="D2" s="342" t="s">
        <v>403</v>
      </c>
      <c r="F2" s="261"/>
      <c r="G2" s="262"/>
      <c r="H2" s="261"/>
      <c r="I2" s="261"/>
      <c r="J2" s="261"/>
      <c r="K2" s="262"/>
      <c r="L2" s="261"/>
      <c r="M2" s="261"/>
      <c r="N2" s="261"/>
      <c r="O2" s="262"/>
      <c r="P2" s="261"/>
      <c r="Q2" s="261"/>
      <c r="R2" s="261"/>
      <c r="S2" s="261"/>
      <c r="T2" s="261"/>
      <c r="U2" s="261"/>
      <c r="V2" s="261"/>
      <c r="W2" s="261"/>
      <c r="X2" s="261"/>
      <c r="Y2" s="262"/>
      <c r="Z2" s="261"/>
      <c r="AA2" s="261"/>
      <c r="AB2" s="261"/>
      <c r="AC2" s="262"/>
      <c r="AD2" s="261"/>
      <c r="AE2" s="261"/>
      <c r="AF2" s="261"/>
      <c r="AG2" s="262"/>
      <c r="AH2" s="261"/>
      <c r="AI2" s="252"/>
      <c r="AL2" s="192" t="str">
        <f>[1]全國紀錄!A14</f>
        <v xml:space="preserve">反曲弓女子組 </v>
      </c>
      <c r="AM2" s="192"/>
      <c r="AN2" s="192"/>
    </row>
    <row r="3" spans="1:40" ht="17.5" thickBot="1" x14ac:dyDescent="0.45">
      <c r="A3" s="506"/>
      <c r="B3" s="496"/>
      <c r="C3" s="479"/>
      <c r="D3" s="343" t="s">
        <v>411</v>
      </c>
      <c r="R3" s="261" t="s">
        <v>375</v>
      </c>
      <c r="S3" s="261"/>
      <c r="T3" s="261"/>
      <c r="U3" s="261"/>
      <c r="V3" s="261"/>
      <c r="AL3" s="192" t="str">
        <f>[1]全國紀錄!A15</f>
        <v>奧運局（OLYMPIC ROUND）</v>
      </c>
      <c r="AM3" s="192"/>
      <c r="AN3" s="192"/>
    </row>
    <row r="4" spans="1:40" ht="16.5" customHeight="1" thickBot="1" x14ac:dyDescent="0.45">
      <c r="A4" s="506"/>
      <c r="B4" s="496"/>
      <c r="C4" s="479"/>
      <c r="D4" s="343" t="s">
        <v>414</v>
      </c>
      <c r="M4" s="256" t="s">
        <v>355</v>
      </c>
      <c r="N4" s="266" t="s">
        <v>356</v>
      </c>
      <c r="O4" s="267" t="s">
        <v>334</v>
      </c>
      <c r="P4" s="268"/>
      <c r="Q4" s="259" t="s">
        <v>357</v>
      </c>
      <c r="R4" s="256" t="s">
        <v>355</v>
      </c>
      <c r="S4" s="266" t="s">
        <v>356</v>
      </c>
      <c r="T4" s="267" t="s">
        <v>334</v>
      </c>
      <c r="U4" s="268"/>
      <c r="V4" s="259" t="s">
        <v>357</v>
      </c>
      <c r="W4" s="256" t="s">
        <v>355</v>
      </c>
      <c r="X4" s="266" t="s">
        <v>356</v>
      </c>
      <c r="Y4" s="267" t="s">
        <v>334</v>
      </c>
      <c r="Z4" s="268"/>
      <c r="AA4" s="259" t="s">
        <v>357</v>
      </c>
      <c r="AL4" s="269" t="str">
        <f>[1]全國紀錄!A16</f>
        <v>項　目</v>
      </c>
      <c r="AM4" s="270" t="str">
        <f>[1]全國紀錄!B16</f>
        <v>成績</v>
      </c>
      <c r="AN4" s="271" t="str">
        <f>[1]全國紀錄!C16</f>
        <v>保持者</v>
      </c>
    </row>
    <row r="5" spans="1:40" ht="16.5" customHeight="1" thickBot="1" x14ac:dyDescent="0.45">
      <c r="A5" s="506"/>
      <c r="B5" s="496"/>
      <c r="C5" s="480"/>
      <c r="D5" s="250" t="s">
        <v>416</v>
      </c>
      <c r="M5" s="526" t="s">
        <v>336</v>
      </c>
      <c r="N5" s="511" t="str">
        <f>IF((R15+S15+S16+S17)=(V15+U15+U16+U17),"",IF((R15+S15+S16+S17)&gt;(V15+U15+U16+U17),P15,X15))</f>
        <v>新竹市立富禮國民中學 A</v>
      </c>
      <c r="O5" s="272" t="str">
        <f>IF((R15+S15+S16+S17)=(V15+U15+U16+U17),"",IF((R15+S15+S16+S17)&gt;(V15+U15+U16+U17),Q15,W15))</f>
        <v>楊于芳</v>
      </c>
      <c r="P5" s="273"/>
      <c r="Q5" s="523">
        <f>IF((R15+S15+S16+S17)=(V15+U15+U16+U17),"",IF((R15+S15+S16+S17)&gt;(V15+U15+U16+U17),R15,V15))</f>
        <v>6</v>
      </c>
      <c r="R5" s="526" t="s">
        <v>337</v>
      </c>
      <c r="S5" s="511" t="str">
        <f>IF((R15+S15+S16+S17)=(V15+U15+U16+U17),"",IF((R15+S15+S16+S17)&lt;(V15+U15+U16+U17),P15,X15))</f>
        <v>新竹市立三民國中</v>
      </c>
      <c r="T5" s="274" t="str">
        <f>IF((R15+S15+S16+S17)=(V15+U15+U16+U17),"",IF((R15+S15+S16+S17)&lt;(V15+U15+U16+U17),Q15,W15))</f>
        <v>徐巧譯</v>
      </c>
      <c r="U5" s="275"/>
      <c r="V5" s="523">
        <f>IF((R15+S15+S16+S17)=(V15+U15+U16+U17),"",IF((R15+S15+S16+S17)&lt;(V15+U15+U16+U17),R15,V15))</f>
        <v>0</v>
      </c>
      <c r="W5" s="526" t="s">
        <v>339</v>
      </c>
      <c r="X5" s="502" t="s">
        <v>386</v>
      </c>
      <c r="Y5" s="274" t="s">
        <v>402</v>
      </c>
      <c r="Z5" s="275"/>
      <c r="AA5" s="523" t="str">
        <f>IF((R20+S20+S21+S22)=(V20+U20+U21+U22),"",IF((R20+S20+S21+S22)&gt;(V20+U20+U21+U22),R20,V20))</f>
        <v/>
      </c>
      <c r="AL5" s="215" t="str">
        <f>[1]全國紀錄!A17</f>
        <v>個 人排名賽（70M-72箭）</v>
      </c>
      <c r="AM5" s="216">
        <f>[1]全國紀錄!B17</f>
        <v>664</v>
      </c>
      <c r="AN5" s="217" t="str">
        <f>[1]全國紀錄!C17</f>
        <v>吳蕙如</v>
      </c>
    </row>
    <row r="6" spans="1:40" ht="16.5" customHeight="1" thickTop="1" x14ac:dyDescent="0.4">
      <c r="A6" s="506">
        <v>2</v>
      </c>
      <c r="B6" s="496" t="s">
        <v>387</v>
      </c>
      <c r="C6" s="490">
        <v>1499</v>
      </c>
      <c r="D6" s="342" t="s">
        <v>409</v>
      </c>
      <c r="M6" s="527"/>
      <c r="N6" s="512"/>
      <c r="O6" s="276" t="str">
        <f>IF((R15+S15+S16+S17)=(V15+U15+U16+U17),"",IF((R15+S15+S16+S17)&gt;(V15+U15+U16+U17),Q16,W16))</f>
        <v>林品妍</v>
      </c>
      <c r="P6" s="277"/>
      <c r="Q6" s="524"/>
      <c r="R6" s="527"/>
      <c r="S6" s="512"/>
      <c r="T6" s="276" t="str">
        <f>IF((R15+S15+S16+S17)=(V15+U15+U16+U17),"",IF((R15+S15+S16+S17)&lt;(V15+U15+U16+U17),Q16,W16))</f>
        <v>倪瑋君</v>
      </c>
      <c r="U6" s="277"/>
      <c r="V6" s="524"/>
      <c r="W6" s="527"/>
      <c r="X6" s="503"/>
      <c r="Y6" s="276" t="s">
        <v>405</v>
      </c>
      <c r="Z6" s="277"/>
      <c r="AA6" s="524"/>
      <c r="AL6" s="227" t="str">
        <f>[1]全國紀錄!A18</f>
        <v>個人淘汰局對抗（70M-18箭）</v>
      </c>
      <c r="AM6" s="228">
        <f>[1]全國紀錄!B18</f>
        <v>173</v>
      </c>
      <c r="AN6" s="229" t="str">
        <f>[1]全國紀錄!C18</f>
        <v>吳蕙如</v>
      </c>
    </row>
    <row r="7" spans="1:40" ht="16.5" customHeight="1" thickBot="1" x14ac:dyDescent="0.45">
      <c r="A7" s="506"/>
      <c r="B7" s="496"/>
      <c r="C7" s="491"/>
      <c r="D7" s="343" t="s">
        <v>441</v>
      </c>
      <c r="M7" s="527"/>
      <c r="N7" s="512"/>
      <c r="O7" s="276" t="str">
        <f>IF((R15+S15+S16+S17)=(V15+U15+U16+U17),"",IF((R15+S15+S16+S17)&gt;(V15+U15+U16+U17),Q17,W17))</f>
        <v>楊羽希</v>
      </c>
      <c r="P7" s="277"/>
      <c r="Q7" s="524"/>
      <c r="R7" s="527"/>
      <c r="S7" s="512"/>
      <c r="T7" s="276" t="str">
        <f>IF((R15+S15+S16+S17)=(V15+U15+U16+U17),"",IF((R15+S15+S16+S17)&lt;(V15+U15+U16+U17),Q17,W17))</f>
        <v>黃宥芹</v>
      </c>
      <c r="U7" s="277"/>
      <c r="V7" s="524"/>
      <c r="W7" s="527"/>
      <c r="X7" s="503"/>
      <c r="Y7" s="276" t="s">
        <v>408</v>
      </c>
      <c r="Z7" s="277"/>
      <c r="AA7" s="524"/>
      <c r="AL7" s="227" t="str">
        <f>[1]全國紀錄!A19</f>
        <v>個人決賽局對抗（70M-12箭）</v>
      </c>
      <c r="AM7" s="228">
        <f>[1]全國紀錄!B19</f>
        <v>114</v>
      </c>
      <c r="AN7" s="229" t="str">
        <f>[1]全國紀錄!C19</f>
        <v>袁叔琪</v>
      </c>
    </row>
    <row r="8" spans="1:40" ht="16.5" customHeight="1" thickBot="1" x14ac:dyDescent="0.45">
      <c r="A8" s="506"/>
      <c r="B8" s="496"/>
      <c r="C8" s="491"/>
      <c r="D8" s="343" t="s">
        <v>413</v>
      </c>
      <c r="F8" s="507">
        <v>1</v>
      </c>
      <c r="G8" s="508">
        <f>C2</f>
        <v>1684</v>
      </c>
      <c r="H8" s="511" t="str">
        <f>B2</f>
        <v>新竹市立富禮國民中學 A</v>
      </c>
      <c r="I8" s="278" t="str">
        <f>D2</f>
        <v>楊于芳</v>
      </c>
      <c r="J8" s="514">
        <v>6</v>
      </c>
      <c r="K8" s="254"/>
      <c r="L8" s="252"/>
      <c r="M8" s="528"/>
      <c r="N8" s="513"/>
      <c r="O8" s="279" t="str">
        <f>IF((R15+S15+S16+S17)=(V15+U15+U16+U17),"",IF((R15+S15+S16+S17)&gt;(V15+U15+U16+U17),Q18,W18))</f>
        <v>曾祈恩</v>
      </c>
      <c r="P8" s="280"/>
      <c r="Q8" s="525"/>
      <c r="R8" s="528"/>
      <c r="S8" s="513"/>
      <c r="T8" s="279"/>
      <c r="U8" s="280"/>
      <c r="V8" s="525"/>
      <c r="W8" s="528"/>
      <c r="X8" s="504"/>
      <c r="Y8" s="279" t="str">
        <f>IF((R20+S20+S21+S22)=(V20+U20+U21+U22),"",IF((R20+S20+S21+S22)&gt;(V20+U20+U21+U22),Q23,W23))</f>
        <v/>
      </c>
      <c r="Z8" s="280"/>
      <c r="AA8" s="525"/>
      <c r="AB8" s="252"/>
      <c r="AC8" s="254"/>
      <c r="AD8" s="499">
        <v>6</v>
      </c>
      <c r="AE8" s="278" t="str">
        <f>D6</f>
        <v>徐意婷</v>
      </c>
      <c r="AF8" s="511" t="str">
        <f>B6</f>
        <v>苗栗縣立大倫國民中學</v>
      </c>
      <c r="AG8" s="523">
        <f>C6</f>
        <v>1499</v>
      </c>
      <c r="AH8" s="522">
        <v>2</v>
      </c>
      <c r="AL8" s="227" t="str">
        <f>[1]全國紀錄!A20</f>
        <v>個人決賽局對抗總分（12箭×3輪）</v>
      </c>
      <c r="AM8" s="228">
        <f>[1]全國紀錄!B20</f>
        <v>328</v>
      </c>
      <c r="AN8" s="229" t="str">
        <f>[1]全國紀錄!C20</f>
        <v>陳麗如</v>
      </c>
    </row>
    <row r="9" spans="1:40" ht="16.5" customHeight="1" thickBot="1" x14ac:dyDescent="0.45">
      <c r="A9" s="506"/>
      <c r="B9" s="532"/>
      <c r="C9" s="529"/>
      <c r="D9" s="250"/>
      <c r="F9" s="507"/>
      <c r="G9" s="509"/>
      <c r="H9" s="512"/>
      <c r="I9" s="281" t="str">
        <f>D3</f>
        <v>林品妍</v>
      </c>
      <c r="J9" s="515"/>
      <c r="K9" s="254"/>
      <c r="L9" s="252"/>
      <c r="M9" s="332">
        <v>10</v>
      </c>
      <c r="N9" s="252"/>
      <c r="O9" s="254"/>
      <c r="P9" s="252"/>
      <c r="Q9" s="252"/>
      <c r="W9" s="252"/>
      <c r="X9" s="252"/>
      <c r="Y9" s="254"/>
      <c r="Z9" s="252"/>
      <c r="AA9" s="332">
        <v>12</v>
      </c>
      <c r="AB9" s="252"/>
      <c r="AC9" s="254"/>
      <c r="AD9" s="500"/>
      <c r="AE9" s="281" t="str">
        <f>D7</f>
        <v>田聖熙</v>
      </c>
      <c r="AF9" s="512"/>
      <c r="AG9" s="524"/>
      <c r="AH9" s="522"/>
      <c r="AL9" s="237" t="str">
        <f>[1]全國紀錄!A21</f>
        <v>團體排名賽（70M-72箭×3人）</v>
      </c>
      <c r="AM9" s="238">
        <f>[1]全國紀錄!B21</f>
        <v>1924</v>
      </c>
      <c r="AN9" s="229" t="str">
        <f>[1]全國紀錄!C21</f>
        <v>袁叔琪</v>
      </c>
    </row>
    <row r="10" spans="1:40" ht="16.5" customHeight="1" x14ac:dyDescent="0.4">
      <c r="A10" s="506">
        <v>3</v>
      </c>
      <c r="B10" s="496" t="s">
        <v>386</v>
      </c>
      <c r="C10" s="478">
        <v>1003</v>
      </c>
      <c r="D10" s="342" t="s">
        <v>410</v>
      </c>
      <c r="F10" s="507"/>
      <c r="G10" s="509"/>
      <c r="H10" s="512"/>
      <c r="I10" s="281" t="str">
        <f>D4</f>
        <v>楊羽希</v>
      </c>
      <c r="J10" s="515"/>
      <c r="K10" s="254"/>
      <c r="L10" s="517" t="str">
        <f>IF((J8+K8+K9+K10)=(J13+K14+K15+K16),"",IF((J8+K8+K9+K10)&gt;(J13+K14+K15+K16),H8,H13))</f>
        <v>新竹市立富禮國民中學 A</v>
      </c>
      <c r="M10" s="278" t="str">
        <f>IF((J8+K8+K9+K10)=(J13+K14+K15+K16),"",IF((J8+K8+K9+K10)&gt;(J13+K14+K15+K16),I8,I13))</f>
        <v>楊于芳</v>
      </c>
      <c r="N10" s="514">
        <v>6</v>
      </c>
      <c r="O10" s="254"/>
      <c r="P10" s="252"/>
      <c r="Q10" s="252"/>
      <c r="W10" s="252"/>
      <c r="X10" s="252"/>
      <c r="Y10" s="254"/>
      <c r="Z10" s="499">
        <v>1</v>
      </c>
      <c r="AA10" s="278" t="str">
        <f>IF((AD8+AC8+AC9+AC10)=(AD13+AC14+AC15+AC16),"",IF((AD8+AC8+AC9+AC10)&gt;(AD13+AC14+AC15+AC16),AE8,AE13))</f>
        <v>徐意婷</v>
      </c>
      <c r="AB10" s="502" t="str">
        <f>IF((AD8+AC8+AC9+AC10)=(AD13+AC14+AC15+AC16),"",IF((AD8+AC8+AC9+AC10)&gt;(AD13+AC14+AC15+AC16),AF8,AF13))</f>
        <v>苗栗縣立大倫國民中學</v>
      </c>
      <c r="AC10" s="254"/>
      <c r="AD10" s="500"/>
      <c r="AE10" s="281" t="str">
        <f>D8</f>
        <v>謝詠雯</v>
      </c>
      <c r="AF10" s="512"/>
      <c r="AG10" s="524"/>
      <c r="AH10" s="522"/>
      <c r="AL10" s="239" t="e">
        <f>[1]全國紀錄!A22</f>
        <v>#REF!</v>
      </c>
      <c r="AM10" s="240" t="e">
        <f>[1]全國紀錄!B22</f>
        <v>#REF!</v>
      </c>
      <c r="AN10" s="229" t="str">
        <f>[1]全國紀錄!C22</f>
        <v>吳蕙如</v>
      </c>
    </row>
    <row r="11" spans="1:40" ht="16.5" customHeight="1" thickBot="1" x14ac:dyDescent="0.45">
      <c r="A11" s="506"/>
      <c r="B11" s="496"/>
      <c r="C11" s="479"/>
      <c r="D11" s="343" t="s">
        <v>405</v>
      </c>
      <c r="F11" s="507"/>
      <c r="G11" s="510"/>
      <c r="H11" s="513"/>
      <c r="I11" s="198" t="str">
        <f>D5</f>
        <v>曾祈恩</v>
      </c>
      <c r="J11" s="516"/>
      <c r="K11" s="254"/>
      <c r="L11" s="518"/>
      <c r="M11" s="281" t="str">
        <f>IF((J8+K8+K9+K10)=(J13+K14+K15+K16),"",IF((J8+K8+K9+K10)&gt;(J13+K14+K15+K16),I9,I14))</f>
        <v>林品妍</v>
      </c>
      <c r="N11" s="515"/>
      <c r="O11" s="254"/>
      <c r="P11" s="252"/>
      <c r="Q11" s="252"/>
      <c r="W11" s="252"/>
      <c r="X11" s="252"/>
      <c r="Y11" s="254"/>
      <c r="Z11" s="500"/>
      <c r="AA11" s="281" t="str">
        <f>IF((AD8+AC8+AC9+AC10)=(AD13+AC14+AC15+AC16),"",IF((AD8+AC8+AC9+AC10)&gt;(AD13+AC14+AC15+AC16),AE9,AE14))</f>
        <v>田聖熙</v>
      </c>
      <c r="AB11" s="503"/>
      <c r="AC11" s="254"/>
      <c r="AD11" s="501"/>
      <c r="AE11" s="198">
        <f>D9</f>
        <v>0</v>
      </c>
      <c r="AF11" s="513"/>
      <c r="AG11" s="525"/>
      <c r="AH11" s="522"/>
      <c r="AL11" s="215" t="e">
        <f>[1]全國紀錄!A23</f>
        <v>#REF!</v>
      </c>
      <c r="AM11" s="216" t="e">
        <f>[1]全國紀錄!B23</f>
        <v>#REF!</v>
      </c>
      <c r="AN11" s="229" t="str">
        <f>[1]全國紀錄!C23</f>
        <v>陳麗如</v>
      </c>
    </row>
    <row r="12" spans="1:40" ht="16.5" customHeight="1" thickBot="1" x14ac:dyDescent="0.45">
      <c r="A12" s="506"/>
      <c r="B12" s="496"/>
      <c r="C12" s="479"/>
      <c r="D12" s="343" t="s">
        <v>408</v>
      </c>
      <c r="F12" s="282"/>
      <c r="G12" s="252"/>
      <c r="H12" s="252"/>
      <c r="I12" s="252"/>
      <c r="J12" s="254"/>
      <c r="K12" s="283"/>
      <c r="L12" s="518"/>
      <c r="M12" s="281" t="str">
        <f>IF((J8+K8+K9+K10)=(J13+K14+K15+K16),"",IF((J8+K8+K9+K10)&gt;(J13+K14+K15+K16),I10,I15))</f>
        <v>楊羽希</v>
      </c>
      <c r="N12" s="515"/>
      <c r="O12" s="254"/>
      <c r="P12" s="252"/>
      <c r="Q12" s="252"/>
      <c r="W12" s="252"/>
      <c r="X12" s="252"/>
      <c r="Y12" s="254"/>
      <c r="Z12" s="500"/>
      <c r="AA12" s="281" t="str">
        <f>IF((AD8+AC8+AC9+AC10)=(AD13+AC14+AC15+AC16),"",IF((AD8+AC8+AC9+AC10)&gt;(AD13+AC14+AC15+AC16),AE10,AE15))</f>
        <v>謝詠雯</v>
      </c>
      <c r="AB12" s="503"/>
      <c r="AC12" s="284"/>
      <c r="AD12" s="254"/>
      <c r="AE12" s="252"/>
      <c r="AF12" s="252"/>
      <c r="AG12" s="252"/>
      <c r="AH12" s="252"/>
      <c r="AL12" s="237" t="str">
        <f>[1]全國紀錄!A24</f>
        <v>團體決賽局總分（9箭×3人）</v>
      </c>
      <c r="AM12" s="238">
        <f>[1]全國紀錄!B24</f>
        <v>242</v>
      </c>
      <c r="AN12" s="229" t="str">
        <f>[1]全國紀錄!C24</f>
        <v>林宜螢</v>
      </c>
    </row>
    <row r="13" spans="1:40" ht="16.5" customHeight="1" thickBot="1" x14ac:dyDescent="0.45">
      <c r="A13" s="506"/>
      <c r="B13" s="496"/>
      <c r="C13" s="480"/>
      <c r="D13" s="250"/>
      <c r="F13" s="507">
        <v>8</v>
      </c>
      <c r="G13" s="508"/>
      <c r="H13" s="511"/>
      <c r="I13" s="278"/>
      <c r="J13" s="514"/>
      <c r="K13" s="254"/>
      <c r="L13" s="519"/>
      <c r="M13" s="198" t="str">
        <f>IF((J8+K8+K9+K10)=(J13+K14+K15+K16),"",IF((J8+K8+K9+K10)&gt;(J13+K14+K15+K16),I11,I16))</f>
        <v>曾祈恩</v>
      </c>
      <c r="N13" s="516"/>
      <c r="O13" s="254"/>
      <c r="P13" s="252"/>
      <c r="Q13" s="252"/>
      <c r="W13" s="252"/>
      <c r="X13" s="252"/>
      <c r="Y13" s="254"/>
      <c r="Z13" s="501"/>
      <c r="AA13" s="198">
        <f>IF((AD8+AC8+AC9+AC10)=(AD13+AC14+AC15+AC16),"",IF((AD8+AC8+AC9+AC10)&gt;(AD13+AC14+AC15+AC16),AE11,AE16))</f>
        <v>0</v>
      </c>
      <c r="AB13" s="504"/>
      <c r="AC13" s="254"/>
      <c r="AD13" s="499"/>
      <c r="AE13" s="278"/>
      <c r="AF13" s="511"/>
      <c r="AG13" s="523"/>
      <c r="AH13" s="522">
        <v>7</v>
      </c>
      <c r="AL13" s="239" t="e">
        <f>[1]全國紀錄!A25</f>
        <v>#REF!</v>
      </c>
      <c r="AM13" s="240" t="e">
        <f>[1]全國紀錄!B25</f>
        <v>#REF!</v>
      </c>
      <c r="AN13" s="229" t="str">
        <f>[1]全國紀錄!C25</f>
        <v>楊鈞芪</v>
      </c>
    </row>
    <row r="14" spans="1:40" ht="16.5" customHeight="1" thickBot="1" x14ac:dyDescent="0.45">
      <c r="A14" s="506">
        <v>4</v>
      </c>
      <c r="B14" s="496"/>
      <c r="C14" s="497"/>
      <c r="D14" s="342"/>
      <c r="F14" s="507"/>
      <c r="G14" s="509"/>
      <c r="H14" s="512"/>
      <c r="I14" s="281"/>
      <c r="J14" s="515"/>
      <c r="K14" s="254"/>
      <c r="L14" s="252"/>
      <c r="M14" s="252"/>
      <c r="N14" s="287"/>
      <c r="O14" s="288"/>
      <c r="P14" s="252"/>
      <c r="Q14" s="332">
        <v>13</v>
      </c>
      <c r="R14" s="252"/>
      <c r="S14" s="252"/>
      <c r="T14" s="252"/>
      <c r="U14" s="252"/>
      <c r="V14" s="252"/>
      <c r="W14" s="332">
        <v>14</v>
      </c>
      <c r="X14" s="252"/>
      <c r="Y14" s="287"/>
      <c r="Z14" s="288"/>
      <c r="AA14" s="252"/>
      <c r="AB14" s="252"/>
      <c r="AC14" s="254"/>
      <c r="AD14" s="500"/>
      <c r="AE14" s="281"/>
      <c r="AF14" s="512"/>
      <c r="AG14" s="524"/>
      <c r="AH14" s="522"/>
      <c r="AL14" s="215" t="e">
        <f>[1]全國紀錄!A26</f>
        <v>#REF!</v>
      </c>
      <c r="AM14" s="216" t="e">
        <f>[1]全國紀錄!B26</f>
        <v>#REF!</v>
      </c>
      <c r="AN14" s="229" t="str">
        <f>[1]全國紀錄!C26</f>
        <v>賴芳美</v>
      </c>
    </row>
    <row r="15" spans="1:40" ht="16.5" customHeight="1" x14ac:dyDescent="0.4">
      <c r="A15" s="506"/>
      <c r="B15" s="496"/>
      <c r="C15" s="497"/>
      <c r="D15" s="343"/>
      <c r="F15" s="507"/>
      <c r="G15" s="509"/>
      <c r="H15" s="512"/>
      <c r="I15" s="281"/>
      <c r="J15" s="515"/>
      <c r="K15" s="254"/>
      <c r="L15" s="252"/>
      <c r="M15" s="252"/>
      <c r="N15" s="287"/>
      <c r="O15" s="288"/>
      <c r="P15" s="517" t="str">
        <f>IF((N10+O10+O11+O12)=(N21+O22+O23+O24),"",IF((N10+O10+O11+O12)&gt;(N21+O22+O23+O24),L10,L21))</f>
        <v>新竹市立富禮國民中學 A</v>
      </c>
      <c r="Q15" s="278" t="str">
        <f>IF((N10+O10+O11+O12)=(N21+O22+O23+O24),"",IF((N10+O10+O11+O12)&gt;(N21+O22+O23+O24),M10,M21))</f>
        <v>楊于芳</v>
      </c>
      <c r="R15" s="514">
        <v>6</v>
      </c>
      <c r="S15" s="252"/>
      <c r="T15" s="252"/>
      <c r="U15" s="252"/>
      <c r="V15" s="499">
        <v>0</v>
      </c>
      <c r="W15" s="278" t="str">
        <f>IF((Z10+Y10+Y11+Y12)=(Z21+Y22+Y23+Y24),"",IF((Z10+Y10+Y11+Y12)&gt;(Z21+Y22+Y23+Y24),AA10,AA21))</f>
        <v>徐巧譯</v>
      </c>
      <c r="X15" s="502" t="str">
        <f>IF((Z10+Y10+Y11+Y12)=(Z21+Y22+Y23+Y24),"",IF((Z10+Y10+Y11+Y12)&gt;(Z21+Y22+Y23+Y24),AB10,AB21))</f>
        <v>新竹市立三民國中</v>
      </c>
      <c r="Y15" s="287"/>
      <c r="Z15" s="288"/>
      <c r="AA15" s="252"/>
      <c r="AB15" s="252"/>
      <c r="AC15" s="254"/>
      <c r="AD15" s="500"/>
      <c r="AE15" s="281"/>
      <c r="AF15" s="512"/>
      <c r="AG15" s="524"/>
      <c r="AH15" s="522"/>
      <c r="AL15" s="237" t="str">
        <f>[1]全國紀錄!A27</f>
        <v>團體決賽局總分（27箭×2輪）</v>
      </c>
      <c r="AM15" s="238">
        <f>[1]全國紀錄!B27</f>
        <v>477</v>
      </c>
      <c r="AN15" s="229" t="str">
        <f>[1]全國紀錄!C27</f>
        <v>林宜螢</v>
      </c>
    </row>
    <row r="16" spans="1:40" ht="16.5" customHeight="1" thickBot="1" x14ac:dyDescent="0.45">
      <c r="A16" s="506"/>
      <c r="B16" s="496"/>
      <c r="C16" s="497"/>
      <c r="D16" s="343"/>
      <c r="F16" s="507"/>
      <c r="G16" s="510"/>
      <c r="H16" s="513"/>
      <c r="I16" s="198"/>
      <c r="J16" s="516"/>
      <c r="K16" s="254"/>
      <c r="L16" s="252"/>
      <c r="M16" s="252"/>
      <c r="N16" s="287"/>
      <c r="O16" s="288"/>
      <c r="P16" s="518"/>
      <c r="Q16" s="281" t="str">
        <f>IF((N10+O10+O11+O12)=(N21+O22+O23+O24),"",IF((N10+O10+O11+O12)&gt;(N21+O22+O23+O24),M11,M22))</f>
        <v>林品妍</v>
      </c>
      <c r="R16" s="515"/>
      <c r="S16" s="290"/>
      <c r="T16" s="291"/>
      <c r="U16" s="292"/>
      <c r="V16" s="500"/>
      <c r="W16" s="281" t="str">
        <f>IF((Z10+Y10+Y11+Y12)=(Z21+Y22+Y23+Y24),"",IF((Z10+Y10+Y11+Y12)&gt;(Z21+Y22+Y23+Y24),AA11,AA22))</f>
        <v>倪瑋君</v>
      </c>
      <c r="X16" s="503"/>
      <c r="Y16" s="293"/>
      <c r="Z16" s="288"/>
      <c r="AA16" s="252"/>
      <c r="AB16" s="252"/>
      <c r="AC16" s="254"/>
      <c r="AD16" s="501"/>
      <c r="AE16" s="198"/>
      <c r="AF16" s="513"/>
      <c r="AG16" s="525"/>
      <c r="AH16" s="522"/>
      <c r="AL16" s="239" t="e">
        <f>[1]全國紀錄!A28</f>
        <v>#REF!</v>
      </c>
      <c r="AM16" s="240" t="e">
        <f>[1]全國紀錄!B28</f>
        <v>#REF!</v>
      </c>
      <c r="AN16" s="229" t="str">
        <f>[1]全國紀錄!C28</f>
        <v>楊鈞芪</v>
      </c>
    </row>
    <row r="17" spans="1:40" ht="17.25" customHeight="1" thickBot="1" x14ac:dyDescent="0.45">
      <c r="A17" s="506"/>
      <c r="B17" s="496"/>
      <c r="C17" s="497"/>
      <c r="D17" s="250"/>
      <c r="F17" s="282"/>
      <c r="G17" s="252"/>
      <c r="H17" s="252"/>
      <c r="I17" s="252">
        <v>21</v>
      </c>
      <c r="J17" s="254"/>
      <c r="K17" s="254"/>
      <c r="L17" s="252"/>
      <c r="M17" s="252"/>
      <c r="N17" s="254"/>
      <c r="O17" s="283"/>
      <c r="P17" s="518"/>
      <c r="Q17" s="281" t="str">
        <f>IF((N10+O10+O11+O12)=(N21+O22+O23+O24),"",IF((N10+O10+O11+O12)&gt;(N21+O22+O23+O24),M12,M23))</f>
        <v>楊羽希</v>
      </c>
      <c r="R17" s="515"/>
      <c r="S17" s="294"/>
      <c r="T17" s="295"/>
      <c r="U17" s="296"/>
      <c r="V17" s="500"/>
      <c r="W17" s="281" t="str">
        <f>IF((Z10+Y10+Y11+Y12)=(Z21+Y22+Y23+Y24),"",IF((Z10+Y10+Y11+Y12)&gt;(Z21+Y22+Y23+Y24),AA12,AA23))</f>
        <v>黃宥芹</v>
      </c>
      <c r="X17" s="503"/>
      <c r="Y17" s="284"/>
      <c r="Z17" s="254"/>
      <c r="AA17" s="252"/>
      <c r="AB17" s="252"/>
      <c r="AC17" s="254"/>
      <c r="AD17" s="254"/>
      <c r="AE17" s="252"/>
      <c r="AF17" s="252"/>
      <c r="AG17" s="252"/>
      <c r="AH17" s="252"/>
      <c r="AL17" s="242" t="e">
        <f>[1]全國紀錄!A29</f>
        <v>#REF!</v>
      </c>
      <c r="AM17" s="243" t="e">
        <f>[1]全國紀錄!B29</f>
        <v>#REF!</v>
      </c>
      <c r="AN17" s="244" t="str">
        <f>[1]全國紀錄!C29</f>
        <v>賴芳美</v>
      </c>
    </row>
    <row r="18" spans="1:40" ht="17.25" customHeight="1" thickBot="1" x14ac:dyDescent="0.45">
      <c r="A18" s="506"/>
      <c r="B18" s="496"/>
      <c r="C18" s="497"/>
      <c r="D18" s="342"/>
      <c r="F18" s="507">
        <v>5</v>
      </c>
      <c r="G18" s="508"/>
      <c r="H18" s="511"/>
      <c r="I18" s="278"/>
      <c r="J18" s="514"/>
      <c r="K18" s="254"/>
      <c r="L18" s="252"/>
      <c r="M18" s="252"/>
      <c r="N18" s="287"/>
      <c r="O18" s="288"/>
      <c r="P18" s="519"/>
      <c r="Q18" s="198" t="str">
        <f>IF((N10+O10+O11+O12)=(N21+O22+O23+O24),"",IF((N10+O10+O11+O12)&gt;(N21+O22+O23+O24),M13,M24))</f>
        <v>曾祈恩</v>
      </c>
      <c r="R18" s="516"/>
      <c r="S18" s="297" t="s">
        <v>358</v>
      </c>
      <c r="T18" s="297"/>
      <c r="U18" s="297"/>
      <c r="V18" s="501"/>
      <c r="W18" s="198">
        <f>IF((Z10+Y10+Y11+Y12)=(Z21+Y22+Y23+Y24),"",IF((Z10+Y10+Y11+Y12)&gt;(Z21+Y22+Y23+Y24),AA13,AA24))</f>
        <v>0</v>
      </c>
      <c r="X18" s="504"/>
      <c r="Y18" s="298"/>
      <c r="Z18" s="288"/>
      <c r="AA18" s="252"/>
      <c r="AB18" s="252"/>
      <c r="AC18" s="254"/>
      <c r="AD18" s="499"/>
      <c r="AE18" s="278"/>
      <c r="AF18" s="511"/>
      <c r="AG18" s="523"/>
      <c r="AH18" s="522">
        <v>6</v>
      </c>
    </row>
    <row r="19" spans="1:40" ht="17.5" thickBot="1" x14ac:dyDescent="0.45">
      <c r="A19" s="506"/>
      <c r="B19" s="496"/>
      <c r="C19" s="497"/>
      <c r="D19" s="343"/>
      <c r="F19" s="507"/>
      <c r="G19" s="509"/>
      <c r="H19" s="512"/>
      <c r="I19" s="281"/>
      <c r="J19" s="515"/>
      <c r="K19" s="254"/>
      <c r="L19" s="252"/>
      <c r="M19" s="252"/>
      <c r="N19" s="287"/>
      <c r="O19" s="288"/>
      <c r="P19" s="252"/>
      <c r="Q19" s="252"/>
      <c r="R19" s="299"/>
      <c r="S19" s="299"/>
      <c r="T19" s="299"/>
      <c r="U19" s="299"/>
      <c r="V19" s="299"/>
      <c r="W19" s="252"/>
      <c r="X19" s="252"/>
      <c r="Y19" s="287"/>
      <c r="Z19" s="288"/>
      <c r="AA19" s="252"/>
      <c r="AB19" s="252"/>
      <c r="AC19" s="254"/>
      <c r="AD19" s="500"/>
      <c r="AE19" s="281"/>
      <c r="AF19" s="512"/>
      <c r="AG19" s="524"/>
      <c r="AH19" s="522"/>
    </row>
    <row r="20" spans="1:40" ht="17.5" thickBot="1" x14ac:dyDescent="0.45">
      <c r="A20" s="506"/>
      <c r="B20" s="496"/>
      <c r="C20" s="497"/>
      <c r="D20" s="343"/>
      <c r="F20" s="507"/>
      <c r="G20" s="509"/>
      <c r="H20" s="512"/>
      <c r="I20" s="281"/>
      <c r="J20" s="515"/>
      <c r="K20" s="254"/>
      <c r="L20" s="285"/>
      <c r="M20" s="285"/>
      <c r="N20" s="287"/>
      <c r="O20" s="288"/>
      <c r="P20" s="517" t="str">
        <f>IF((N10+O10+O11+O12)=(N21+O22+O23+O24),"",IF((N10+O10+O11+O12)&lt;(N21+O22+O23+O24),L10,L21))</f>
        <v/>
      </c>
      <c r="Q20" s="278" t="str">
        <f>IF((N10+O10+O11+O12)=(N21+O22+O23+O24),"",IF((N10+O10+O11+O12)&lt;(N21+O22+O23+O24),M10,M21))</f>
        <v/>
      </c>
      <c r="R20" s="514"/>
      <c r="S20" s="252"/>
      <c r="T20" s="252"/>
      <c r="U20" s="252"/>
      <c r="V20" s="499"/>
      <c r="W20" s="278" t="str">
        <f>IF((Z10+Y10+Y11+Y12)=(Z21+Y22+Y23+Y24),"",IF((Z10+Y10+Y11+Y12)&lt;(Z21+Y22+Y23+Y24),AA10,AA21))</f>
        <v>徐意婷</v>
      </c>
      <c r="X20" s="502" t="str">
        <f>IF((Z10+Y10+Y11+Y12)=(Z21+Y22+Y23+Y24),"",IF((Z10+Y10+Y11+Y12)&lt;(Z21+Y22+Y23+Y24),AB10,AB21))</f>
        <v>苗栗縣立大倫國民中學</v>
      </c>
      <c r="Y20" s="287"/>
      <c r="Z20" s="288"/>
      <c r="AA20" s="252"/>
      <c r="AB20" s="252"/>
      <c r="AC20" s="254"/>
      <c r="AD20" s="500"/>
      <c r="AE20" s="281"/>
      <c r="AF20" s="512"/>
      <c r="AG20" s="524"/>
      <c r="AH20" s="522"/>
    </row>
    <row r="21" spans="1:40" ht="17.5" thickBot="1" x14ac:dyDescent="0.45">
      <c r="A21" s="506"/>
      <c r="B21" s="496"/>
      <c r="C21" s="497"/>
      <c r="D21" s="250"/>
      <c r="F21" s="507"/>
      <c r="G21" s="510"/>
      <c r="H21" s="513"/>
      <c r="I21" s="198"/>
      <c r="J21" s="516"/>
      <c r="K21" s="254"/>
      <c r="L21" s="517" t="str">
        <f>IF((J18+K18+K19+K20)=(J23+K24+K25+K26),"",IF((J18+K18+K19+K20)&gt;(J23+K24+K25+K26),H18,H23))</f>
        <v/>
      </c>
      <c r="M21" s="278" t="str">
        <f>IF((J18+K18+K19+K20)=(J23+K24+K25+K26),"",IF((J18+K18+K19+K20)&gt;(J23+K24+K25+K26),I18,I23))</f>
        <v/>
      </c>
      <c r="N21" s="514">
        <v>0</v>
      </c>
      <c r="O21" s="299"/>
      <c r="P21" s="518"/>
      <c r="Q21" s="281" t="str">
        <f>IF((N10+O10+O11+O12)=(N21+O22+O23+O24),"",IF((N10+O10+O11+O12)&lt;(N21+O22+O23+O24),M11,M22))</f>
        <v/>
      </c>
      <c r="R21" s="515"/>
      <c r="S21" s="290"/>
      <c r="T21" s="291"/>
      <c r="U21" s="292"/>
      <c r="V21" s="500"/>
      <c r="W21" s="281" t="str">
        <f>IF((Z10+Y10+Y11+Y12)=(Z21+Y22+Y23+Y24),"",IF((Z10+Y10+Y11+Y12)&lt;(Z21+Y22+Y23+Y24),AA11,AA22))</f>
        <v>田聖熙</v>
      </c>
      <c r="X21" s="503"/>
      <c r="Y21" s="254"/>
      <c r="Z21" s="499">
        <v>5</v>
      </c>
      <c r="AA21" s="278" t="str">
        <f>IF((AD18+AC18+AC19+AC20)=(AD23+AC24+AC25+AC26),"",IF((AD18+AC18+AC19+AC20)&gt;(AD23+AC24+AC25+AC26),AE18,AE23))</f>
        <v>徐巧譯</v>
      </c>
      <c r="AB21" s="502" t="str">
        <f>IF((AD18+AC18+AC19+AC20)=(AD23+AC24+AC25+AC26),"",IF((AD18+AC18+AC19+AC20)&gt;(AD23+AC24+AC25+AC26),AF18,AF23))</f>
        <v>新竹市立三民國中</v>
      </c>
      <c r="AC21" s="254"/>
      <c r="AD21" s="501"/>
      <c r="AE21" s="198"/>
      <c r="AF21" s="513"/>
      <c r="AG21" s="525"/>
      <c r="AH21" s="522"/>
      <c r="AK21" s="300"/>
    </row>
    <row r="22" spans="1:40" ht="17.5" thickBot="1" x14ac:dyDescent="0.45">
      <c r="A22" s="506"/>
      <c r="B22" s="496"/>
      <c r="C22" s="497"/>
      <c r="D22" s="342"/>
      <c r="F22" s="282"/>
      <c r="G22" s="252"/>
      <c r="H22" s="252"/>
      <c r="I22" s="252">
        <v>22</v>
      </c>
      <c r="J22" s="254"/>
      <c r="K22" s="283"/>
      <c r="L22" s="518"/>
      <c r="M22" s="281" t="str">
        <f>IF((J18+K18+K19+K20)=(J23+K24+K25+K26),"",IF((J18+K18+K19+K20)&gt;(J23+K24+K25+K26),I19,I24))</f>
        <v/>
      </c>
      <c r="N22" s="515"/>
      <c r="O22" s="299"/>
      <c r="P22" s="518"/>
      <c r="Q22" s="281" t="str">
        <f>IF((N10+O10+O11+O12)=(N21+O22+O23+O24),"",IF((N10+O10+O11+O12)&lt;(N21+O22+O23+O24),M12,M23))</f>
        <v/>
      </c>
      <c r="R22" s="515"/>
      <c r="S22" s="294"/>
      <c r="T22" s="295"/>
      <c r="U22" s="296"/>
      <c r="V22" s="500"/>
      <c r="W22" s="281" t="str">
        <f>IF((Z10+Y10+Y11+Y12)=(Z21+Y22+Y23+Y24),"",IF((Z10+Y10+Y11+Y12)&lt;(Z21+Y22+Y23+Y24),AA12,AA23))</f>
        <v>謝詠雯</v>
      </c>
      <c r="X22" s="503"/>
      <c r="Y22" s="254"/>
      <c r="Z22" s="500"/>
      <c r="AA22" s="281" t="str">
        <f>IF((AD18+AC18+AC19+AC20)=(AD23+AC24+AC25+AC26),"",IF((AD18+AC18+AC19+AC20)&gt;(AD23+AC24+AC25+AC26),AE19,AE24))</f>
        <v>倪瑋君</v>
      </c>
      <c r="AB22" s="503"/>
      <c r="AC22" s="284"/>
      <c r="AD22" s="254"/>
      <c r="AE22" s="252"/>
      <c r="AF22" s="252"/>
      <c r="AG22" s="252"/>
      <c r="AH22" s="252"/>
      <c r="AK22" s="300"/>
    </row>
    <row r="23" spans="1:40" ht="17.5" thickBot="1" x14ac:dyDescent="0.45">
      <c r="A23" s="506"/>
      <c r="B23" s="496"/>
      <c r="C23" s="497"/>
      <c r="D23" s="343"/>
      <c r="F23" s="507">
        <v>4</v>
      </c>
      <c r="G23" s="508">
        <f>C14</f>
        <v>0</v>
      </c>
      <c r="H23" s="511">
        <f>B14</f>
        <v>0</v>
      </c>
      <c r="I23" s="278">
        <f>D14</f>
        <v>0</v>
      </c>
      <c r="J23" s="514">
        <v>0</v>
      </c>
      <c r="K23" s="254"/>
      <c r="L23" s="518"/>
      <c r="M23" s="281" t="str">
        <f>IF((J18+K18+K19+K20)=(J23+K24+K25+K26),"",IF((J18+K18+K19+K20)&gt;(J23+K24+K25+K26),I20,I25))</f>
        <v/>
      </c>
      <c r="N23" s="515"/>
      <c r="O23" s="299"/>
      <c r="P23" s="519"/>
      <c r="Q23" s="198" t="str">
        <f>IF((N10+O10+O11+O12)=(N21+O22+O23+O24),"",IF((N10+O10+O11+O12)&lt;(N21+O22+O23+O24),M13,M24))</f>
        <v/>
      </c>
      <c r="R23" s="516"/>
      <c r="S23" s="297" t="s">
        <v>359</v>
      </c>
      <c r="T23" s="297"/>
      <c r="U23" s="297"/>
      <c r="V23" s="501"/>
      <c r="W23" s="198">
        <f>IF((Z10+Y10+Y11+Y12)=(Z21+Y22+Y23+Y24),"",IF((Z10+Y10+Y11+Y12)&lt;(Z21+Y22+Y23+Y24),AA13,AA24))</f>
        <v>0</v>
      </c>
      <c r="X23" s="504"/>
      <c r="Y23" s="254"/>
      <c r="Z23" s="500"/>
      <c r="AA23" s="281" t="str">
        <f>IF((AD18+AC18+AC19+AC20)=(AD23+AC24+AC25+AC26),"",IF((AD18+AC18+AC19+AC20)&gt;(AD23+AC24+AC25+AC26),AE20,AE25))</f>
        <v>黃宥芹</v>
      </c>
      <c r="AB23" s="503"/>
      <c r="AC23" s="254"/>
      <c r="AD23" s="499">
        <v>6</v>
      </c>
      <c r="AE23" s="278" t="str">
        <f>D10</f>
        <v>徐巧譯</v>
      </c>
      <c r="AF23" s="511" t="str">
        <f>B10</f>
        <v>新竹市立三民國中</v>
      </c>
      <c r="AG23" s="523">
        <f>C10</f>
        <v>1003</v>
      </c>
      <c r="AH23" s="522">
        <v>3</v>
      </c>
      <c r="AK23" s="300"/>
    </row>
    <row r="24" spans="1:40" ht="17.5" thickBot="1" x14ac:dyDescent="0.45">
      <c r="A24" s="506"/>
      <c r="B24" s="496"/>
      <c r="C24" s="497"/>
      <c r="D24" s="343"/>
      <c r="F24" s="507"/>
      <c r="G24" s="509"/>
      <c r="H24" s="512"/>
      <c r="I24" s="281">
        <f>D15</f>
        <v>0</v>
      </c>
      <c r="J24" s="515"/>
      <c r="K24" s="254"/>
      <c r="L24" s="519"/>
      <c r="M24" s="198" t="str">
        <f>IF((J18+K18+K19+K20)=(J23+K24+K25+K26),"",IF((J18+K18+K19+K20)&gt;(J23+K24+K25+K26),I21,I26))</f>
        <v/>
      </c>
      <c r="N24" s="516"/>
      <c r="O24" s="299"/>
      <c r="P24" s="252"/>
      <c r="Q24" s="332">
        <v>15</v>
      </c>
      <c r="R24" s="299"/>
      <c r="S24" s="285"/>
      <c r="T24" s="285"/>
      <c r="U24" s="285"/>
      <c r="V24" s="299"/>
      <c r="W24" s="332">
        <v>16</v>
      </c>
      <c r="X24" s="285"/>
      <c r="Y24" s="254"/>
      <c r="Z24" s="501"/>
      <c r="AA24" s="198">
        <f>IF((AD18+AC18+AC19+AC20)=(AD23+AC24+AC25+AC26),"",IF((AD18+AC18+AC19+AC20)&gt;(AD23+AC24+AC25+AC26),AE21,AE26))</f>
        <v>0</v>
      </c>
      <c r="AB24" s="504"/>
      <c r="AC24" s="254"/>
      <c r="AD24" s="500"/>
      <c r="AE24" s="281" t="str">
        <f>D11</f>
        <v>倪瑋君</v>
      </c>
      <c r="AF24" s="512"/>
      <c r="AG24" s="524"/>
      <c r="AH24" s="522"/>
      <c r="AK24" s="300"/>
    </row>
    <row r="25" spans="1:40" ht="17.5" thickBot="1" x14ac:dyDescent="0.45">
      <c r="A25" s="506"/>
      <c r="B25" s="496"/>
      <c r="C25" s="497"/>
      <c r="D25" s="250"/>
      <c r="F25" s="507"/>
      <c r="G25" s="509"/>
      <c r="H25" s="512"/>
      <c r="I25" s="281">
        <f>D16</f>
        <v>0</v>
      </c>
      <c r="J25" s="515"/>
      <c r="K25" s="254"/>
      <c r="L25" s="285"/>
      <c r="M25" s="332">
        <v>11</v>
      </c>
      <c r="N25" s="299"/>
      <c r="O25" s="299"/>
      <c r="P25" s="252"/>
      <c r="Q25" s="252"/>
      <c r="R25" s="299"/>
      <c r="S25" s="285"/>
      <c r="T25" s="285"/>
      <c r="U25" s="285"/>
      <c r="V25" s="299"/>
      <c r="W25" s="285"/>
      <c r="X25" s="285"/>
      <c r="Y25" s="254"/>
      <c r="Z25" s="254"/>
      <c r="AA25" s="332">
        <v>13</v>
      </c>
      <c r="AB25" s="252"/>
      <c r="AC25" s="254"/>
      <c r="AD25" s="500"/>
      <c r="AE25" s="281" t="str">
        <f>D12</f>
        <v>黃宥芹</v>
      </c>
      <c r="AF25" s="512"/>
      <c r="AG25" s="524"/>
      <c r="AH25" s="522"/>
      <c r="AK25" s="300"/>
    </row>
    <row r="26" spans="1:40" ht="16.5" customHeight="1" thickBot="1" x14ac:dyDescent="0.45">
      <c r="A26" s="506"/>
      <c r="B26" s="496"/>
      <c r="C26" s="497"/>
      <c r="D26" s="342"/>
      <c r="F26" s="507"/>
      <c r="G26" s="510"/>
      <c r="H26" s="513"/>
      <c r="I26" s="198">
        <f>D17</f>
        <v>0</v>
      </c>
      <c r="J26" s="516"/>
      <c r="K26" s="254"/>
      <c r="L26" s="285"/>
      <c r="M26" s="285"/>
      <c r="N26" s="299"/>
      <c r="O26" s="299"/>
      <c r="P26" s="252"/>
      <c r="Q26" s="252"/>
      <c r="R26" s="299"/>
      <c r="S26" s="299"/>
      <c r="T26" s="299"/>
      <c r="U26" s="299"/>
      <c r="AD26" s="501"/>
      <c r="AE26" s="198">
        <f>D13</f>
        <v>0</v>
      </c>
      <c r="AF26" s="513"/>
      <c r="AG26" s="525"/>
      <c r="AH26" s="522"/>
      <c r="AK26" s="300"/>
    </row>
    <row r="27" spans="1:40" x14ac:dyDescent="0.4">
      <c r="A27" s="506"/>
      <c r="B27" s="496"/>
      <c r="C27" s="497"/>
      <c r="D27" s="343"/>
      <c r="S27" s="299"/>
      <c r="T27" s="299"/>
      <c r="U27" s="299"/>
      <c r="AK27" s="300"/>
    </row>
    <row r="28" spans="1:40" x14ac:dyDescent="0.4">
      <c r="A28" s="506"/>
      <c r="B28" s="496"/>
      <c r="C28" s="497"/>
      <c r="D28" s="343"/>
      <c r="P28" s="289"/>
      <c r="Q28" s="289"/>
      <c r="R28" s="289"/>
      <c r="S28" s="297"/>
      <c r="T28" s="297"/>
      <c r="U28" s="297"/>
      <c r="V28" s="289"/>
      <c r="W28" s="289"/>
      <c r="X28" s="289"/>
      <c r="AK28" s="300"/>
    </row>
    <row r="29" spans="1:40" ht="17.5" thickBot="1" x14ac:dyDescent="0.45">
      <c r="A29" s="506"/>
      <c r="B29" s="496"/>
      <c r="C29" s="497"/>
      <c r="D29" s="250"/>
      <c r="S29" s="297"/>
      <c r="T29" s="297"/>
      <c r="U29" s="297"/>
      <c r="V29" s="299"/>
      <c r="W29" s="299"/>
      <c r="X29" s="285"/>
      <c r="Y29" s="285"/>
      <c r="Z29" s="254"/>
      <c r="AA29" s="254"/>
      <c r="AB29" s="252"/>
      <c r="AC29" s="252"/>
      <c r="AD29" s="254"/>
      <c r="AK29" s="300"/>
    </row>
    <row r="30" spans="1:40" x14ac:dyDescent="0.4">
      <c r="A30" s="506"/>
      <c r="B30" s="496"/>
      <c r="C30" s="497"/>
      <c r="D30" s="342"/>
      <c r="F30" s="299"/>
      <c r="G30" s="299"/>
      <c r="H30" s="301" t="s">
        <v>360</v>
      </c>
      <c r="I30" s="286"/>
      <c r="J30" s="297"/>
      <c r="K30" s="299"/>
      <c r="L30" s="301" t="s">
        <v>361</v>
      </c>
      <c r="M30" s="286"/>
      <c r="N30" s="297"/>
      <c r="O30" s="299"/>
      <c r="P30" s="285"/>
      <c r="Q30" s="285"/>
      <c r="R30" s="285"/>
      <c r="S30" s="285"/>
      <c r="T30" s="285"/>
      <c r="U30" s="285"/>
      <c r="V30" s="285"/>
      <c r="W30" s="285"/>
      <c r="X30" s="285"/>
      <c r="Y30" s="299"/>
      <c r="Z30" s="301" t="s">
        <v>361</v>
      </c>
      <c r="AA30" s="286"/>
      <c r="AB30" s="286"/>
      <c r="AC30" s="299"/>
      <c r="AD30" s="301" t="s">
        <v>360</v>
      </c>
      <c r="AE30" s="286"/>
      <c r="AF30" s="286"/>
      <c r="AG30" s="299"/>
      <c r="AH30" s="299"/>
      <c r="AK30" s="300"/>
    </row>
    <row r="31" spans="1:40" x14ac:dyDescent="0.4">
      <c r="A31" s="506"/>
      <c r="B31" s="496"/>
      <c r="C31" s="497"/>
      <c r="D31" s="343"/>
      <c r="F31" s="299"/>
      <c r="G31" s="299"/>
      <c r="H31" s="285"/>
      <c r="I31" s="285"/>
      <c r="J31" s="299"/>
      <c r="K31" s="299"/>
      <c r="L31" s="285"/>
      <c r="M31" s="285"/>
      <c r="N31" s="299"/>
      <c r="O31" s="299"/>
      <c r="P31" s="285"/>
      <c r="Q31" s="285"/>
      <c r="R31" s="285"/>
      <c r="S31" s="285"/>
      <c r="T31" s="285"/>
      <c r="U31" s="285"/>
      <c r="V31" s="285"/>
      <c r="W31" s="285"/>
      <c r="X31" s="285"/>
      <c r="Y31" s="299"/>
      <c r="Z31" s="299"/>
      <c r="AA31" s="285"/>
      <c r="AB31" s="285"/>
      <c r="AC31" s="299"/>
      <c r="AD31" s="299"/>
      <c r="AE31" s="285"/>
      <c r="AF31" s="285"/>
      <c r="AG31" s="299"/>
      <c r="AH31" s="299"/>
      <c r="AK31" s="300"/>
    </row>
    <row r="32" spans="1:40" x14ac:dyDescent="0.4">
      <c r="A32" s="506"/>
      <c r="B32" s="496"/>
      <c r="C32" s="497"/>
      <c r="D32" s="343"/>
      <c r="F32" s="299"/>
      <c r="G32" s="299"/>
      <c r="H32" s="285"/>
      <c r="I32" s="285"/>
      <c r="J32" s="299"/>
      <c r="K32" s="299"/>
      <c r="L32" s="289" t="s">
        <v>350</v>
      </c>
      <c r="M32" s="251"/>
      <c r="N32" s="299"/>
      <c r="O32" s="299"/>
      <c r="P32" s="285"/>
      <c r="Q32" s="285"/>
      <c r="R32" s="285"/>
      <c r="S32" s="289" t="s">
        <v>351</v>
      </c>
      <c r="T32" s="286"/>
      <c r="U32" s="286"/>
      <c r="V32" s="285"/>
      <c r="W32" s="285"/>
      <c r="X32" s="285"/>
      <c r="Y32" s="299"/>
      <c r="Z32" s="289" t="s">
        <v>352</v>
      </c>
      <c r="AA32" s="289"/>
      <c r="AB32" s="285"/>
      <c r="AC32" s="299"/>
      <c r="AD32" s="299"/>
      <c r="AE32" s="285"/>
      <c r="AF32" s="285"/>
      <c r="AG32" s="299"/>
      <c r="AH32" s="299"/>
      <c r="AI32" s="302"/>
    </row>
    <row r="33" spans="1:35" ht="17.5" thickBot="1" x14ac:dyDescent="0.45">
      <c r="A33" s="531"/>
      <c r="B33" s="532"/>
      <c r="C33" s="533"/>
      <c r="D33" s="250"/>
      <c r="AI33" s="285"/>
    </row>
    <row r="34" spans="1:35" x14ac:dyDescent="0.4">
      <c r="A34" s="245"/>
      <c r="B34" s="303"/>
      <c r="C34" s="245"/>
      <c r="D34" s="245"/>
      <c r="AI34" s="285"/>
    </row>
    <row r="35" spans="1:35" x14ac:dyDescent="0.4">
      <c r="A35" s="245"/>
      <c r="B35" s="303"/>
      <c r="C35" s="245"/>
      <c r="D35" s="245"/>
      <c r="AI35" s="285"/>
    </row>
    <row r="36" spans="1:35" x14ac:dyDescent="0.4">
      <c r="A36" s="245"/>
      <c r="B36" s="303"/>
      <c r="C36" s="245"/>
      <c r="D36" s="245"/>
      <c r="F36" s="299"/>
      <c r="G36" s="299"/>
      <c r="H36" s="285"/>
      <c r="I36" s="285"/>
      <c r="J36" s="299"/>
      <c r="K36" s="299"/>
      <c r="L36" s="285"/>
      <c r="M36" s="285"/>
      <c r="N36" s="285"/>
      <c r="O36" s="299"/>
      <c r="P36" s="285"/>
      <c r="Q36" s="285"/>
      <c r="R36" s="285"/>
      <c r="S36" s="285"/>
      <c r="T36" s="285"/>
      <c r="U36" s="285"/>
      <c r="V36" s="285"/>
      <c r="W36" s="285"/>
      <c r="X36" s="285"/>
      <c r="Y36" s="299"/>
      <c r="Z36" s="285"/>
      <c r="AA36" s="285"/>
      <c r="AB36" s="285"/>
      <c r="AC36" s="299"/>
      <c r="AD36" s="299"/>
      <c r="AE36" s="285"/>
      <c r="AF36" s="285"/>
      <c r="AG36" s="299"/>
      <c r="AH36" s="299"/>
      <c r="AI36" s="285"/>
    </row>
    <row r="37" spans="1:35" ht="17.25" customHeight="1" x14ac:dyDescent="0.4">
      <c r="A37" s="245"/>
      <c r="B37" s="303"/>
      <c r="C37" s="245"/>
      <c r="D37" s="245"/>
      <c r="F37" s="299"/>
      <c r="G37" s="299"/>
      <c r="H37" s="285"/>
      <c r="I37" s="285"/>
      <c r="J37" s="299"/>
      <c r="K37" s="299"/>
      <c r="L37" s="285"/>
      <c r="M37" s="285"/>
      <c r="N37" s="285"/>
      <c r="O37" s="299"/>
      <c r="P37" s="285"/>
      <c r="Q37" s="285"/>
      <c r="R37" s="285"/>
      <c r="S37" s="285"/>
      <c r="T37" s="285"/>
      <c r="U37" s="285"/>
      <c r="V37" s="285"/>
      <c r="W37" s="285"/>
      <c r="X37" s="285"/>
      <c r="Y37" s="299"/>
      <c r="Z37" s="285"/>
      <c r="AA37" s="285"/>
      <c r="AB37" s="285"/>
      <c r="AC37" s="299"/>
      <c r="AD37" s="299"/>
      <c r="AE37" s="285"/>
      <c r="AF37" s="285"/>
      <c r="AG37" s="299"/>
      <c r="AH37" s="299"/>
      <c r="AI37" s="285"/>
    </row>
    <row r="38" spans="1:35" x14ac:dyDescent="0.4">
      <c r="A38" s="245"/>
      <c r="B38" s="303"/>
      <c r="C38" s="245"/>
      <c r="D38" s="245"/>
      <c r="F38" s="299"/>
      <c r="G38" s="299"/>
      <c r="H38" s="285"/>
      <c r="I38" s="285"/>
      <c r="J38" s="299"/>
      <c r="K38" s="299"/>
      <c r="L38" s="285"/>
      <c r="M38" s="285"/>
      <c r="N38" s="285"/>
      <c r="O38" s="299"/>
      <c r="P38" s="285"/>
      <c r="Q38" s="285"/>
      <c r="R38" s="285"/>
      <c r="S38" s="285"/>
      <c r="T38" s="285"/>
      <c r="U38" s="252"/>
      <c r="V38" s="252"/>
      <c r="W38" s="252"/>
      <c r="X38" s="252"/>
      <c r="Y38" s="254"/>
      <c r="Z38" s="252"/>
      <c r="AA38" s="252"/>
      <c r="AB38" s="252"/>
      <c r="AC38" s="299"/>
      <c r="AD38" s="299"/>
      <c r="AE38" s="285"/>
      <c r="AF38" s="285"/>
      <c r="AG38" s="299"/>
      <c r="AH38" s="299"/>
      <c r="AI38" s="285"/>
    </row>
    <row r="39" spans="1:35" x14ac:dyDescent="0.4">
      <c r="A39" s="245"/>
      <c r="B39" s="303"/>
      <c r="C39" s="245"/>
      <c r="D39" s="245"/>
      <c r="F39" s="299"/>
      <c r="G39" s="299"/>
      <c r="H39" s="285"/>
      <c r="I39" s="285"/>
      <c r="J39" s="299"/>
      <c r="K39" s="299"/>
      <c r="L39" s="285"/>
      <c r="M39" s="285"/>
      <c r="N39" s="285"/>
      <c r="O39" s="299"/>
      <c r="P39" s="285"/>
      <c r="Q39" s="285"/>
      <c r="R39" s="285"/>
      <c r="S39" s="285"/>
      <c r="T39" s="285"/>
      <c r="U39" s="252"/>
      <c r="V39" s="252"/>
      <c r="W39" s="252"/>
      <c r="X39" s="252"/>
      <c r="Y39" s="254"/>
      <c r="Z39" s="252"/>
      <c r="AA39" s="252"/>
      <c r="AB39" s="252"/>
      <c r="AC39" s="299"/>
      <c r="AD39" s="299"/>
      <c r="AE39" s="285"/>
      <c r="AF39" s="285"/>
      <c r="AG39" s="299"/>
      <c r="AH39" s="299"/>
      <c r="AI39" s="285"/>
    </row>
    <row r="40" spans="1:35" x14ac:dyDescent="0.4">
      <c r="A40" s="245"/>
      <c r="B40" s="303"/>
      <c r="C40" s="245"/>
      <c r="D40" s="245"/>
      <c r="F40" s="299"/>
      <c r="G40" s="299"/>
      <c r="H40" s="285"/>
      <c r="I40" s="285"/>
      <c r="J40" s="299"/>
      <c r="K40" s="299"/>
      <c r="L40" s="285"/>
      <c r="M40" s="285"/>
      <c r="N40" s="285"/>
      <c r="O40" s="299"/>
      <c r="P40" s="285"/>
      <c r="Q40" s="285"/>
      <c r="R40" s="285"/>
      <c r="S40" s="285"/>
      <c r="T40" s="285"/>
      <c r="U40" s="252"/>
      <c r="V40" s="252"/>
      <c r="W40" s="252"/>
      <c r="X40" s="252"/>
      <c r="Y40" s="254"/>
      <c r="Z40" s="252"/>
      <c r="AA40" s="252"/>
      <c r="AB40" s="252"/>
      <c r="AC40" s="299"/>
      <c r="AD40" s="299"/>
      <c r="AE40" s="285"/>
      <c r="AF40" s="285"/>
      <c r="AG40" s="299"/>
      <c r="AH40" s="299"/>
      <c r="AI40" s="285"/>
    </row>
    <row r="41" spans="1:35" x14ac:dyDescent="0.4">
      <c r="A41" s="245"/>
      <c r="B41" s="303"/>
      <c r="C41" s="245"/>
      <c r="D41" s="245"/>
      <c r="F41" s="299"/>
      <c r="G41" s="299"/>
      <c r="H41" s="285"/>
      <c r="I41" s="285"/>
      <c r="J41" s="285"/>
      <c r="K41" s="299"/>
      <c r="L41" s="285"/>
      <c r="M41" s="285"/>
      <c r="N41" s="285"/>
      <c r="O41" s="299"/>
      <c r="P41" s="285"/>
      <c r="Q41" s="285"/>
      <c r="R41" s="285"/>
      <c r="S41" s="285"/>
      <c r="T41" s="285"/>
      <c r="U41" s="252"/>
      <c r="V41" s="252"/>
      <c r="W41" s="252"/>
      <c r="X41" s="252"/>
      <c r="Y41" s="254"/>
      <c r="Z41" s="252"/>
      <c r="AA41" s="252"/>
      <c r="AB41" s="252"/>
      <c r="AC41" s="299"/>
      <c r="AD41" s="285"/>
      <c r="AE41" s="285"/>
      <c r="AF41" s="285"/>
      <c r="AG41" s="299"/>
      <c r="AH41" s="299"/>
      <c r="AI41" s="285"/>
    </row>
    <row r="42" spans="1:35" x14ac:dyDescent="0.4">
      <c r="A42" s="245"/>
      <c r="B42" s="303"/>
      <c r="C42" s="245"/>
      <c r="D42" s="245"/>
      <c r="F42" s="299"/>
      <c r="G42" s="299"/>
      <c r="H42" s="285"/>
      <c r="I42" s="285"/>
      <c r="J42" s="285"/>
      <c r="K42" s="299"/>
      <c r="L42" s="285"/>
      <c r="M42" s="285"/>
      <c r="N42" s="285"/>
      <c r="O42" s="299"/>
      <c r="P42" s="252"/>
      <c r="Q42" s="252"/>
      <c r="R42" s="252"/>
      <c r="S42" s="252"/>
      <c r="T42" s="252"/>
      <c r="U42" s="252"/>
      <c r="V42" s="252"/>
      <c r="W42" s="252"/>
      <c r="X42" s="252"/>
      <c r="Y42" s="254"/>
      <c r="Z42" s="252"/>
      <c r="AA42" s="252"/>
      <c r="AB42" s="252"/>
      <c r="AC42" s="299"/>
      <c r="AD42" s="285"/>
      <c r="AE42" s="285"/>
      <c r="AF42" s="285"/>
      <c r="AG42" s="299"/>
      <c r="AH42" s="299"/>
      <c r="AI42" s="285"/>
    </row>
    <row r="43" spans="1:35" x14ac:dyDescent="0.4">
      <c r="A43" s="245"/>
      <c r="B43" s="303"/>
      <c r="C43" s="245"/>
      <c r="D43" s="245"/>
    </row>
    <row r="44" spans="1:35" x14ac:dyDescent="0.4">
      <c r="A44" s="245"/>
      <c r="B44" s="303"/>
      <c r="C44" s="245"/>
      <c r="D44" s="245"/>
      <c r="F44" s="289"/>
      <c r="I44" s="304"/>
      <c r="J44" s="304"/>
      <c r="K44" s="305"/>
      <c r="M44" s="304"/>
      <c r="N44" s="304"/>
      <c r="O44" s="305"/>
      <c r="AA44" s="304"/>
      <c r="AB44" s="304"/>
      <c r="AE44" s="289"/>
      <c r="AF44" s="289"/>
      <c r="AH44" s="301"/>
      <c r="AI44" s="289"/>
    </row>
    <row r="45" spans="1:35" x14ac:dyDescent="0.4">
      <c r="A45" s="245"/>
      <c r="B45" s="303"/>
      <c r="C45" s="245"/>
      <c r="D45" s="245"/>
    </row>
    <row r="46" spans="1:35" x14ac:dyDescent="0.4">
      <c r="A46" s="245"/>
      <c r="B46" s="303"/>
      <c r="C46" s="245"/>
      <c r="D46" s="245"/>
    </row>
    <row r="47" spans="1:35" x14ac:dyDescent="0.4">
      <c r="A47" s="245"/>
      <c r="B47" s="303"/>
      <c r="C47" s="245"/>
      <c r="D47" s="245"/>
      <c r="F47" s="289"/>
      <c r="N47" s="306"/>
      <c r="O47" s="193"/>
      <c r="P47" s="193"/>
      <c r="Q47" s="193"/>
      <c r="R47" s="193"/>
      <c r="T47" s="289"/>
      <c r="U47" s="289"/>
      <c r="V47" s="252"/>
      <c r="W47" s="193"/>
      <c r="X47" s="193"/>
      <c r="Y47" s="252"/>
      <c r="Z47" s="252"/>
      <c r="AG47" s="307"/>
    </row>
    <row r="48" spans="1:35" x14ac:dyDescent="0.4">
      <c r="A48" s="245"/>
      <c r="B48" s="303"/>
      <c r="C48" s="245"/>
      <c r="D48" s="245"/>
    </row>
    <row r="49" spans="1:4" x14ac:dyDescent="0.4">
      <c r="A49" s="245"/>
      <c r="B49" s="303"/>
      <c r="C49" s="245"/>
      <c r="D49" s="245"/>
    </row>
    <row r="50" spans="1:4" x14ac:dyDescent="0.4">
      <c r="A50" s="245"/>
      <c r="B50" s="303"/>
      <c r="C50" s="245"/>
      <c r="D50" s="245"/>
    </row>
    <row r="51" spans="1:4" x14ac:dyDescent="0.4">
      <c r="A51" s="245"/>
      <c r="B51" s="303"/>
      <c r="C51" s="245"/>
      <c r="D51" s="245"/>
    </row>
    <row r="52" spans="1:4" x14ac:dyDescent="0.4">
      <c r="A52" s="245"/>
      <c r="B52" s="303"/>
      <c r="C52" s="245"/>
      <c r="D52" s="245"/>
    </row>
    <row r="53" spans="1:4" x14ac:dyDescent="0.4">
      <c r="A53" s="245"/>
      <c r="B53" s="303"/>
      <c r="C53" s="245"/>
      <c r="D53" s="245"/>
    </row>
    <row r="54" spans="1:4" x14ac:dyDescent="0.4">
      <c r="A54" s="245"/>
      <c r="B54" s="303"/>
      <c r="C54" s="245"/>
      <c r="D54" s="245"/>
    </row>
    <row r="55" spans="1:4" x14ac:dyDescent="0.4">
      <c r="A55" s="245"/>
      <c r="B55" s="303"/>
      <c r="C55" s="245"/>
      <c r="D55" s="245"/>
    </row>
    <row r="56" spans="1:4" x14ac:dyDescent="0.4">
      <c r="A56" s="245"/>
      <c r="B56" s="303"/>
      <c r="C56" s="245"/>
      <c r="D56" s="245"/>
    </row>
    <row r="57" spans="1:4" x14ac:dyDescent="0.4">
      <c r="A57" s="245"/>
      <c r="B57" s="303"/>
      <c r="C57" s="245"/>
      <c r="D57" s="245"/>
    </row>
    <row r="58" spans="1:4" x14ac:dyDescent="0.4">
      <c r="A58" s="245"/>
      <c r="B58" s="303"/>
      <c r="C58" s="245"/>
      <c r="D58" s="245"/>
    </row>
    <row r="59" spans="1:4" x14ac:dyDescent="0.4">
      <c r="A59" s="245"/>
      <c r="B59" s="303"/>
      <c r="C59" s="245"/>
      <c r="D59" s="245"/>
    </row>
    <row r="60" spans="1:4" x14ac:dyDescent="0.4">
      <c r="A60" s="245"/>
      <c r="B60" s="303"/>
      <c r="C60" s="245"/>
      <c r="D60" s="245"/>
    </row>
    <row r="61" spans="1:4" x14ac:dyDescent="0.4">
      <c r="A61" s="245"/>
      <c r="B61" s="303"/>
      <c r="C61" s="245"/>
      <c r="D61" s="245"/>
    </row>
    <row r="62" spans="1:4" x14ac:dyDescent="0.4">
      <c r="A62" s="245"/>
      <c r="B62" s="303"/>
      <c r="C62" s="245"/>
      <c r="D62" s="245"/>
    </row>
    <row r="63" spans="1:4" x14ac:dyDescent="0.4">
      <c r="A63" s="245"/>
      <c r="B63" s="303"/>
      <c r="C63" s="245"/>
      <c r="D63" s="245"/>
    </row>
    <row r="64" spans="1:4" x14ac:dyDescent="0.4">
      <c r="A64" s="245"/>
      <c r="B64" s="303"/>
      <c r="C64" s="245"/>
      <c r="D64" s="245"/>
    </row>
    <row r="65" spans="1:4" x14ac:dyDescent="0.4">
      <c r="A65" s="245"/>
      <c r="B65" s="303"/>
      <c r="C65" s="245"/>
      <c r="D65" s="245"/>
    </row>
  </sheetData>
  <mergeCells count="81">
    <mergeCell ref="A2:A5"/>
    <mergeCell ref="B2:B5"/>
    <mergeCell ref="C2:C5"/>
    <mergeCell ref="M5:M8"/>
    <mergeCell ref="N5:N8"/>
    <mergeCell ref="Q5:Q8"/>
    <mergeCell ref="A6:A9"/>
    <mergeCell ref="B6:B9"/>
    <mergeCell ref="C6:C9"/>
    <mergeCell ref="F8:F11"/>
    <mergeCell ref="A10:A13"/>
    <mergeCell ref="B10:B13"/>
    <mergeCell ref="C10:C13"/>
    <mergeCell ref="L10:L13"/>
    <mergeCell ref="N10:N13"/>
    <mergeCell ref="F13:F16"/>
    <mergeCell ref="G13:G16"/>
    <mergeCell ref="G8:G11"/>
    <mergeCell ref="H8:H11"/>
    <mergeCell ref="J8:J11"/>
    <mergeCell ref="A14:A17"/>
    <mergeCell ref="R5:R8"/>
    <mergeCell ref="S5:S8"/>
    <mergeCell ref="V5:V8"/>
    <mergeCell ref="AG23:AG26"/>
    <mergeCell ref="AH23:AH26"/>
    <mergeCell ref="AH8:AH11"/>
    <mergeCell ref="Z10:Z13"/>
    <mergeCell ref="AB10:AB13"/>
    <mergeCell ref="AD8:AD11"/>
    <mergeCell ref="AF23:AF26"/>
    <mergeCell ref="W5:W8"/>
    <mergeCell ref="X5:X8"/>
    <mergeCell ref="AF8:AF11"/>
    <mergeCell ref="AG8:AG11"/>
    <mergeCell ref="AA5:AA8"/>
    <mergeCell ref="B14:B17"/>
    <mergeCell ref="AH13:AH16"/>
    <mergeCell ref="X15:X18"/>
    <mergeCell ref="AH18:AH21"/>
    <mergeCell ref="L21:L24"/>
    <mergeCell ref="N21:N24"/>
    <mergeCell ref="AD18:AD21"/>
    <mergeCell ref="AF18:AF21"/>
    <mergeCell ref="AG18:AG21"/>
    <mergeCell ref="V20:V23"/>
    <mergeCell ref="X20:X23"/>
    <mergeCell ref="V15:V18"/>
    <mergeCell ref="AD13:AD16"/>
    <mergeCell ref="AF13:AF16"/>
    <mergeCell ref="AG13:AG16"/>
    <mergeCell ref="C14:C17"/>
    <mergeCell ref="A30:A33"/>
    <mergeCell ref="B30:B33"/>
    <mergeCell ref="C30:C33"/>
    <mergeCell ref="AD23:AD26"/>
    <mergeCell ref="P15:P18"/>
    <mergeCell ref="R15:R18"/>
    <mergeCell ref="A18:A21"/>
    <mergeCell ref="B18:B21"/>
    <mergeCell ref="C18:C21"/>
    <mergeCell ref="F18:F21"/>
    <mergeCell ref="H13:H16"/>
    <mergeCell ref="J13:J16"/>
    <mergeCell ref="J18:J21"/>
    <mergeCell ref="P20:P23"/>
    <mergeCell ref="R20:R23"/>
    <mergeCell ref="A26:A29"/>
    <mergeCell ref="B26:B29"/>
    <mergeCell ref="C26:C29"/>
    <mergeCell ref="Z21:Z24"/>
    <mergeCell ref="AB21:AB24"/>
    <mergeCell ref="A22:A25"/>
    <mergeCell ref="B22:B25"/>
    <mergeCell ref="C22:C25"/>
    <mergeCell ref="F23:F26"/>
    <mergeCell ref="G23:G26"/>
    <mergeCell ref="H23:H26"/>
    <mergeCell ref="J23:J26"/>
    <mergeCell ref="G18:G21"/>
    <mergeCell ref="H18:H21"/>
  </mergeCells>
  <phoneticPr fontId="3" type="noConversion"/>
  <conditionalFormatting sqref="F31:F32 AH36:AH37 AH31:AH32 F39:F42 F36:F37 AD37:AD40 AH39:AH42 Z31 N30:N32 J37:J40 V29">
    <cfRule type="cellIs" dxfId="18" priority="1" stopIfTrue="1" operator="greaterThanOrEqual">
      <formula>$AM$12</formula>
    </cfRule>
  </conditionalFormatting>
  <conditionalFormatting sqref="J8:J11 J13:J16 J18:J21 J23:J26 N21:N24 N10:N13 R15:R18 R20:R23 V20:V23 V15:V18 Z10:Z13 Z21:Z24 AD23:AD26 AD18:AD21 AD13:AD16 AD8:AD11">
    <cfRule type="cellIs" dxfId="17" priority="3" stopIfTrue="1" operator="equal">
      <formula>$AM$12</formula>
    </cfRule>
    <cfRule type="cellIs" dxfId="16" priority="4" stopIfTrue="1" operator="greaterThan">
      <formula>$AM$12</formula>
    </cfRule>
  </conditionalFormatting>
  <printOptions horizontalCentered="1"/>
  <pageMargins left="0.39370078740157483" right="0.39370078740157483" top="0.39370078740157483" bottom="0.39370078740157483" header="0.39370078740157483" footer="0.39370078740157483"/>
  <pageSetup paperSize="9" orientation="landscape" r:id="rId1"/>
  <headerFooter alignWithMargins="0">
    <oddFooter>&amp;L&amp;F&amp;A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pageSetUpPr fitToPage="1"/>
  </sheetPr>
  <dimension ref="A1:O36"/>
  <sheetViews>
    <sheetView view="pageBreakPreview" zoomScale="70" zoomScaleSheetLayoutView="70" workbookViewId="0">
      <selection activeCell="A2" sqref="A2:O15"/>
    </sheetView>
  </sheetViews>
  <sheetFormatPr defaultColWidth="9" defaultRowHeight="15.5" x14ac:dyDescent="0.4"/>
  <cols>
    <col min="1" max="1" width="36.36328125" style="1" bestFit="1" customWidth="1"/>
    <col min="2" max="2" width="9" style="1"/>
    <col min="3" max="6" width="8.6328125" style="1" customWidth="1"/>
    <col min="7" max="12" width="4.90625" style="2" hidden="1" customWidth="1"/>
    <col min="13" max="13" width="8.984375E-2" style="1" customWidth="1"/>
    <col min="14" max="15" width="10.6328125" style="2" customWidth="1"/>
    <col min="16" max="16384" width="9" style="2"/>
  </cols>
  <sheetData>
    <row r="1" spans="1:15" ht="20.5" x14ac:dyDescent="0.4">
      <c r="A1" s="484" t="s">
        <v>369</v>
      </c>
      <c r="B1" s="485"/>
      <c r="C1" s="485"/>
      <c r="D1" s="485"/>
      <c r="E1" s="485"/>
      <c r="F1" s="485"/>
      <c r="G1" s="485"/>
      <c r="H1" s="485"/>
      <c r="I1" s="485"/>
      <c r="J1" s="485"/>
      <c r="K1" s="485"/>
      <c r="L1" s="485"/>
      <c r="M1" s="485"/>
      <c r="N1" s="485"/>
      <c r="O1" s="486"/>
    </row>
    <row r="2" spans="1:15" ht="21" thickBot="1" x14ac:dyDescent="0.45">
      <c r="A2" s="487" t="s">
        <v>376</v>
      </c>
      <c r="B2" s="488"/>
      <c r="C2" s="488"/>
      <c r="D2" s="488"/>
      <c r="E2" s="488"/>
      <c r="F2" s="488"/>
      <c r="G2" s="488"/>
      <c r="H2" s="488"/>
      <c r="I2" s="488"/>
      <c r="J2" s="488"/>
      <c r="K2" s="488"/>
      <c r="L2" s="488"/>
      <c r="M2" s="488"/>
      <c r="N2" s="488"/>
      <c r="O2" s="489"/>
    </row>
    <row r="3" spans="1:15" ht="47" thickBot="1" x14ac:dyDescent="0.45">
      <c r="A3" s="77" t="s">
        <v>6</v>
      </c>
      <c r="B3" s="78" t="s">
        <v>7</v>
      </c>
      <c r="C3" s="79" t="s">
        <v>33</v>
      </c>
      <c r="D3" s="79" t="s">
        <v>33</v>
      </c>
      <c r="E3" s="80" t="s">
        <v>8</v>
      </c>
      <c r="F3" s="80" t="s">
        <v>40</v>
      </c>
      <c r="G3" s="80">
        <v>10</v>
      </c>
      <c r="H3" s="80" t="s">
        <v>9</v>
      </c>
      <c r="I3" s="80">
        <v>9</v>
      </c>
      <c r="J3" s="80" t="s">
        <v>10</v>
      </c>
      <c r="K3" s="80" t="s">
        <v>11</v>
      </c>
      <c r="L3" s="80" t="s">
        <v>12</v>
      </c>
      <c r="M3" s="80"/>
      <c r="N3" s="80" t="s">
        <v>5</v>
      </c>
      <c r="O3" s="81" t="s">
        <v>34</v>
      </c>
    </row>
    <row r="4" spans="1:15" ht="16.5" customHeight="1" thickTop="1" thickBot="1" x14ac:dyDescent="0.45">
      <c r="A4" s="539" t="s">
        <v>386</v>
      </c>
      <c r="B4" s="363" t="s">
        <v>390</v>
      </c>
      <c r="C4" s="317">
        <v>0</v>
      </c>
      <c r="D4" s="317">
        <v>0</v>
      </c>
      <c r="E4" s="317">
        <v>0</v>
      </c>
      <c r="F4" s="317">
        <v>0</v>
      </c>
      <c r="G4" s="88"/>
      <c r="H4" s="88"/>
      <c r="I4" s="88"/>
      <c r="J4" s="88"/>
      <c r="K4" s="88"/>
      <c r="L4" s="88"/>
      <c r="M4" s="377">
        <f>O4</f>
        <v>1</v>
      </c>
      <c r="N4" s="534">
        <f t="shared" ref="N4" si="0">SUM(E4:E5)</f>
        <v>522</v>
      </c>
      <c r="O4" s="536">
        <f>RANK(N4,$N$4:$N$25)</f>
        <v>1</v>
      </c>
    </row>
    <row r="5" spans="1:15" ht="16.5" customHeight="1" thickBot="1" x14ac:dyDescent="0.45">
      <c r="A5" s="539"/>
      <c r="B5" s="457" t="s">
        <v>410</v>
      </c>
      <c r="C5" s="458">
        <v>250</v>
      </c>
      <c r="D5" s="458">
        <v>272</v>
      </c>
      <c r="E5" s="458">
        <f>SUM(C5:D5)</f>
        <v>522</v>
      </c>
      <c r="F5" s="459">
        <v>5</v>
      </c>
      <c r="G5" s="460"/>
      <c r="H5" s="460"/>
      <c r="I5" s="460"/>
      <c r="J5" s="460"/>
      <c r="K5" s="460"/>
      <c r="L5" s="460"/>
      <c r="M5" s="459">
        <f>O4</f>
        <v>1</v>
      </c>
      <c r="N5" s="538"/>
      <c r="O5" s="537"/>
    </row>
    <row r="6" spans="1:15" ht="16.5" customHeight="1" x14ac:dyDescent="0.4"/>
    <row r="7" spans="1:15" ht="16.5" customHeight="1" thickBot="1" x14ac:dyDescent="0.45"/>
    <row r="8" spans="1:15" ht="16.5" customHeight="1" thickTop="1" thickBot="1" x14ac:dyDescent="0.45">
      <c r="A8" s="539"/>
      <c r="B8" s="364"/>
      <c r="C8" s="317"/>
      <c r="D8" s="317"/>
      <c r="E8" s="317"/>
      <c r="F8" s="317"/>
      <c r="G8" s="88"/>
      <c r="H8" s="88"/>
      <c r="I8" s="88"/>
      <c r="J8" s="88"/>
      <c r="K8" s="88"/>
      <c r="L8" s="88"/>
      <c r="M8" s="357"/>
      <c r="N8" s="534"/>
      <c r="O8" s="536"/>
    </row>
    <row r="9" spans="1:15" ht="16.5" customHeight="1" thickBot="1" x14ac:dyDescent="0.45">
      <c r="A9" s="540"/>
      <c r="B9" s="365"/>
      <c r="C9" s="85"/>
      <c r="D9" s="85"/>
      <c r="E9" s="85"/>
      <c r="F9" s="85"/>
      <c r="G9" s="89"/>
      <c r="H9" s="89"/>
      <c r="I9" s="89"/>
      <c r="J9" s="89"/>
      <c r="K9" s="89"/>
      <c r="L9" s="89"/>
      <c r="M9" s="85"/>
      <c r="N9" s="535"/>
      <c r="O9" s="537"/>
    </row>
    <row r="10" spans="1:15" ht="16.5" customHeight="1" thickTop="1" thickBot="1" x14ac:dyDescent="0.45">
      <c r="A10" s="539"/>
      <c r="B10" s="317"/>
      <c r="C10" s="317"/>
      <c r="D10" s="317"/>
      <c r="E10" s="317"/>
      <c r="F10" s="317"/>
      <c r="G10" s="88"/>
      <c r="H10" s="88"/>
      <c r="I10" s="88"/>
      <c r="J10" s="88"/>
      <c r="K10" s="88"/>
      <c r="L10" s="88"/>
      <c r="M10" s="83"/>
      <c r="N10" s="534"/>
      <c r="O10" s="536"/>
    </row>
    <row r="11" spans="1:15" ht="16.5" customHeight="1" thickBot="1" x14ac:dyDescent="0.45">
      <c r="A11" s="540"/>
      <c r="B11" s="85"/>
      <c r="C11" s="85"/>
      <c r="D11" s="85"/>
      <c r="E11" s="85"/>
      <c r="F11" s="85"/>
      <c r="G11" s="89"/>
      <c r="H11" s="89"/>
      <c r="I11" s="89"/>
      <c r="J11" s="89"/>
      <c r="K11" s="89"/>
      <c r="L11" s="89"/>
      <c r="M11" s="85"/>
      <c r="N11" s="535"/>
      <c r="O11" s="537"/>
    </row>
    <row r="12" spans="1:15" ht="16.5" customHeight="1" thickTop="1" thickBot="1" x14ac:dyDescent="0.45">
      <c r="A12" s="316"/>
      <c r="B12" s="317"/>
      <c r="C12" s="317"/>
      <c r="D12" s="317"/>
      <c r="E12" s="317"/>
      <c r="F12" s="317"/>
      <c r="G12" s="88"/>
      <c r="H12" s="88"/>
      <c r="I12" s="88"/>
      <c r="J12" s="88"/>
      <c r="K12" s="88"/>
      <c r="L12" s="88"/>
      <c r="M12" s="83"/>
      <c r="N12" s="534"/>
      <c r="O12" s="536"/>
    </row>
    <row r="13" spans="1:15" ht="16.5" customHeight="1" thickTop="1" thickBot="1" x14ac:dyDescent="0.45">
      <c r="A13" s="84"/>
      <c r="B13" s="317"/>
      <c r="C13" s="85"/>
      <c r="D13" s="85"/>
      <c r="E13" s="85"/>
      <c r="F13" s="85"/>
      <c r="G13" s="89"/>
      <c r="H13" s="89"/>
      <c r="I13" s="89"/>
      <c r="J13" s="89"/>
      <c r="K13" s="89"/>
      <c r="L13" s="89"/>
      <c r="M13" s="85"/>
      <c r="N13" s="535"/>
      <c r="O13" s="537"/>
    </row>
    <row r="14" spans="1:15" ht="16.5" customHeight="1" thickTop="1" thickBot="1" x14ac:dyDescent="0.45">
      <c r="A14" s="316"/>
      <c r="B14" s="85"/>
      <c r="C14" s="317"/>
      <c r="D14" s="317"/>
      <c r="E14" s="317"/>
      <c r="F14" s="317"/>
      <c r="G14" s="88"/>
      <c r="H14" s="88"/>
      <c r="I14" s="88"/>
      <c r="J14" s="88"/>
      <c r="K14" s="88"/>
      <c r="L14" s="88"/>
      <c r="M14" s="83"/>
      <c r="N14" s="534"/>
      <c r="O14" s="536"/>
    </row>
    <row r="15" spans="1:15" ht="16.5" customHeight="1" thickTop="1" thickBot="1" x14ac:dyDescent="0.45">
      <c r="A15" s="84"/>
      <c r="B15" s="317"/>
      <c r="C15" s="85"/>
      <c r="D15" s="85"/>
      <c r="E15" s="85"/>
      <c r="F15" s="85"/>
      <c r="G15" s="89"/>
      <c r="H15" s="89"/>
      <c r="I15" s="89"/>
      <c r="J15" s="89"/>
      <c r="K15" s="89"/>
      <c r="L15" s="89"/>
      <c r="M15" s="85"/>
      <c r="N15" s="535"/>
      <c r="O15" s="537"/>
    </row>
    <row r="16" spans="1:15" ht="16.5" customHeight="1" thickTop="1" thickBot="1" x14ac:dyDescent="0.45">
      <c r="A16" s="316"/>
      <c r="B16" s="85"/>
      <c r="C16" s="317"/>
      <c r="D16" s="317"/>
      <c r="E16" s="317"/>
      <c r="F16" s="317"/>
      <c r="G16" s="88"/>
      <c r="H16" s="88"/>
      <c r="I16" s="88"/>
      <c r="J16" s="88"/>
      <c r="K16" s="88"/>
      <c r="L16" s="88"/>
      <c r="M16" s="83"/>
      <c r="N16" s="534"/>
      <c r="O16" s="536"/>
    </row>
    <row r="17" spans="1:15" ht="16.5" customHeight="1" thickTop="1" thickBot="1" x14ac:dyDescent="0.45">
      <c r="A17" s="84"/>
      <c r="B17" s="317"/>
      <c r="C17" s="85"/>
      <c r="D17" s="85"/>
      <c r="E17" s="85"/>
      <c r="F17" s="85"/>
      <c r="G17" s="89"/>
      <c r="H17" s="89"/>
      <c r="I17" s="89"/>
      <c r="J17" s="89"/>
      <c r="K17" s="89"/>
      <c r="L17" s="89"/>
      <c r="M17" s="85"/>
      <c r="N17" s="535"/>
      <c r="O17" s="537"/>
    </row>
    <row r="18" spans="1:15" ht="16.5" customHeight="1" thickTop="1" thickBot="1" x14ac:dyDescent="0.45">
      <c r="A18" s="316"/>
      <c r="B18" s="85"/>
      <c r="C18" s="317"/>
      <c r="D18" s="317"/>
      <c r="E18" s="317"/>
      <c r="F18" s="317"/>
      <c r="G18" s="88"/>
      <c r="H18" s="88"/>
      <c r="I18" s="88"/>
      <c r="J18" s="88"/>
      <c r="K18" s="88"/>
      <c r="L18" s="88"/>
      <c r="M18" s="83"/>
      <c r="N18" s="534"/>
      <c r="O18" s="536"/>
    </row>
    <row r="19" spans="1:15" ht="16.5" customHeight="1" thickTop="1" thickBot="1" x14ac:dyDescent="0.45">
      <c r="A19" s="84"/>
      <c r="B19" s="317"/>
      <c r="C19" s="85"/>
      <c r="D19" s="85"/>
      <c r="E19" s="85"/>
      <c r="F19" s="85"/>
      <c r="G19" s="89"/>
      <c r="H19" s="89"/>
      <c r="I19" s="89"/>
      <c r="J19" s="89"/>
      <c r="K19" s="89"/>
      <c r="L19" s="89"/>
      <c r="M19" s="85"/>
      <c r="N19" s="535"/>
      <c r="O19" s="537"/>
    </row>
    <row r="20" spans="1:15" ht="16.5" customHeight="1" thickTop="1" thickBot="1" x14ac:dyDescent="0.45">
      <c r="A20" s="316"/>
      <c r="B20" s="85"/>
      <c r="C20" s="317"/>
      <c r="D20" s="317"/>
      <c r="E20" s="317"/>
      <c r="F20" s="317"/>
      <c r="G20" s="88"/>
      <c r="H20" s="88"/>
      <c r="I20" s="88"/>
      <c r="J20" s="88"/>
      <c r="K20" s="88"/>
      <c r="L20" s="88"/>
      <c r="M20" s="83"/>
      <c r="N20" s="534"/>
      <c r="O20" s="536"/>
    </row>
    <row r="21" spans="1:15" ht="16.5" customHeight="1" thickTop="1" thickBot="1" x14ac:dyDescent="0.45">
      <c r="A21" s="84"/>
      <c r="B21" s="317"/>
      <c r="C21" s="85"/>
      <c r="D21" s="85"/>
      <c r="E21" s="85"/>
      <c r="F21" s="85"/>
      <c r="G21" s="89"/>
      <c r="H21" s="89"/>
      <c r="I21" s="89"/>
      <c r="J21" s="89"/>
      <c r="K21" s="89"/>
      <c r="L21" s="89"/>
      <c r="M21" s="85"/>
      <c r="N21" s="535"/>
      <c r="O21" s="537"/>
    </row>
    <row r="22" spans="1:15" ht="16.5" customHeight="1" thickTop="1" x14ac:dyDescent="0.4">
      <c r="A22" s="316"/>
      <c r="B22" s="317"/>
      <c r="C22" s="317"/>
      <c r="D22" s="317"/>
      <c r="E22" s="317"/>
      <c r="F22" s="317"/>
      <c r="G22" s="88"/>
      <c r="H22" s="88"/>
      <c r="I22" s="88"/>
      <c r="J22" s="88"/>
      <c r="K22" s="88"/>
      <c r="L22" s="88"/>
      <c r="M22" s="83"/>
      <c r="N22" s="534"/>
      <c r="O22" s="536"/>
    </row>
    <row r="23" spans="1:15" ht="16.5" customHeight="1" thickBot="1" x14ac:dyDescent="0.45">
      <c r="A23" s="84"/>
      <c r="B23" s="85"/>
      <c r="C23" s="85"/>
      <c r="D23" s="85"/>
      <c r="E23" s="85"/>
      <c r="F23" s="85"/>
      <c r="G23" s="89"/>
      <c r="H23" s="89"/>
      <c r="I23" s="89"/>
      <c r="J23" s="89"/>
      <c r="K23" s="89"/>
      <c r="L23" s="89"/>
      <c r="M23" s="85"/>
      <c r="N23" s="535"/>
      <c r="O23" s="537"/>
    </row>
    <row r="24" spans="1:15" ht="16.5" customHeight="1" thickTop="1" x14ac:dyDescent="0.4">
      <c r="A24" s="316"/>
      <c r="B24" s="317"/>
      <c r="C24" s="317"/>
      <c r="D24" s="317"/>
      <c r="E24" s="317"/>
      <c r="F24" s="317"/>
      <c r="G24" s="88"/>
      <c r="H24" s="88"/>
      <c r="I24" s="88"/>
      <c r="J24" s="88"/>
      <c r="K24" s="88"/>
      <c r="L24" s="88"/>
      <c r="M24" s="83"/>
      <c r="N24" s="534"/>
      <c r="O24" s="536"/>
    </row>
    <row r="25" spans="1:15" ht="16.5" customHeight="1" thickBot="1" x14ac:dyDescent="0.45">
      <c r="A25" s="84"/>
      <c r="B25" s="85"/>
      <c r="C25" s="85"/>
      <c r="D25" s="85"/>
      <c r="E25" s="85"/>
      <c r="F25" s="85"/>
      <c r="G25" s="89"/>
      <c r="H25" s="89"/>
      <c r="I25" s="89"/>
      <c r="J25" s="89"/>
      <c r="K25" s="89"/>
      <c r="L25" s="89"/>
      <c r="M25" s="85"/>
      <c r="N25" s="535"/>
      <c r="O25" s="537"/>
    </row>
    <row r="26" spans="1:15" ht="16" thickTop="1" x14ac:dyDescent="0.4">
      <c r="A26" s="316"/>
      <c r="B26" s="317"/>
      <c r="C26" s="317"/>
      <c r="D26" s="317"/>
      <c r="E26" s="317"/>
      <c r="F26" s="317"/>
      <c r="G26" s="88"/>
      <c r="H26" s="88"/>
      <c r="I26" s="88"/>
      <c r="J26" s="88"/>
      <c r="K26" s="88"/>
      <c r="L26" s="88"/>
      <c r="M26" s="83"/>
      <c r="N26" s="534"/>
      <c r="O26" s="536"/>
    </row>
    <row r="27" spans="1:15" ht="16.5" customHeight="1" thickBot="1" x14ac:dyDescent="0.45">
      <c r="A27" s="84"/>
      <c r="B27" s="85"/>
      <c r="C27" s="85"/>
      <c r="D27" s="85"/>
      <c r="E27" s="85"/>
      <c r="F27" s="85"/>
      <c r="G27" s="89"/>
      <c r="H27" s="89"/>
      <c r="I27" s="89"/>
      <c r="J27" s="89"/>
      <c r="K27" s="89"/>
      <c r="L27" s="89"/>
      <c r="M27" s="85"/>
      <c r="N27" s="535"/>
      <c r="O27" s="537"/>
    </row>
    <row r="28" spans="1:15" ht="16" thickTop="1" x14ac:dyDescent="0.4">
      <c r="A28" s="316"/>
      <c r="B28" s="317"/>
      <c r="C28" s="317"/>
      <c r="D28" s="317"/>
      <c r="E28" s="317"/>
      <c r="F28" s="317"/>
      <c r="G28" s="88"/>
      <c r="H28" s="88"/>
      <c r="I28" s="88"/>
      <c r="J28" s="88"/>
      <c r="K28" s="88"/>
      <c r="L28" s="88"/>
      <c r="M28" s="83"/>
      <c r="N28" s="534"/>
      <c r="O28" s="536"/>
    </row>
    <row r="29" spans="1:15" ht="16.5" customHeight="1" thickBot="1" x14ac:dyDescent="0.45">
      <c r="A29" s="84"/>
      <c r="B29" s="85"/>
      <c r="C29" s="85"/>
      <c r="D29" s="85"/>
      <c r="E29" s="85"/>
      <c r="F29" s="85"/>
      <c r="G29" s="89"/>
      <c r="H29" s="89"/>
      <c r="I29" s="89"/>
      <c r="J29" s="89"/>
      <c r="K29" s="89"/>
      <c r="L29" s="89"/>
      <c r="M29" s="85"/>
      <c r="N29" s="535"/>
      <c r="O29" s="537"/>
    </row>
    <row r="30" spans="1:15" ht="16" thickTop="1" x14ac:dyDescent="0.4">
      <c r="A30" s="316"/>
      <c r="B30" s="317"/>
      <c r="C30" s="317"/>
      <c r="D30" s="317"/>
      <c r="E30" s="317"/>
      <c r="F30" s="317"/>
      <c r="G30" s="88"/>
      <c r="H30" s="88"/>
      <c r="I30" s="88"/>
      <c r="J30" s="88"/>
      <c r="K30" s="88"/>
      <c r="L30" s="88"/>
      <c r="M30" s="83"/>
      <c r="N30" s="534"/>
      <c r="O30" s="536"/>
    </row>
    <row r="31" spans="1:15" ht="16.5" customHeight="1" thickBot="1" x14ac:dyDescent="0.45">
      <c r="A31" s="84"/>
      <c r="B31" s="85"/>
      <c r="C31" s="85"/>
      <c r="D31" s="85"/>
      <c r="E31" s="85"/>
      <c r="F31" s="85"/>
      <c r="G31" s="89"/>
      <c r="H31" s="89"/>
      <c r="I31" s="89"/>
      <c r="J31" s="89"/>
      <c r="K31" s="89"/>
      <c r="L31" s="89"/>
      <c r="M31" s="85"/>
      <c r="N31" s="535"/>
      <c r="O31" s="537"/>
    </row>
    <row r="32" spans="1:15" ht="16" thickTop="1" x14ac:dyDescent="0.4">
      <c r="A32" s="316"/>
      <c r="B32" s="317"/>
      <c r="C32" s="317"/>
      <c r="D32" s="317"/>
      <c r="E32" s="317"/>
      <c r="F32" s="317"/>
      <c r="G32" s="88"/>
      <c r="H32" s="88"/>
      <c r="I32" s="88"/>
      <c r="J32" s="88"/>
      <c r="K32" s="88"/>
      <c r="L32" s="88"/>
      <c r="M32" s="83"/>
      <c r="N32" s="534"/>
      <c r="O32" s="536"/>
    </row>
    <row r="33" spans="1:15" ht="16.5" customHeight="1" thickBot="1" x14ac:dyDescent="0.45">
      <c r="A33" s="84"/>
      <c r="B33" s="85"/>
      <c r="C33" s="85"/>
      <c r="D33" s="85"/>
      <c r="E33" s="85"/>
      <c r="F33" s="85"/>
      <c r="G33" s="89"/>
      <c r="H33" s="89"/>
      <c r="I33" s="89"/>
      <c r="J33" s="89"/>
      <c r="K33" s="89"/>
      <c r="L33" s="89"/>
      <c r="M33" s="85"/>
      <c r="N33" s="535"/>
      <c r="O33" s="537"/>
    </row>
    <row r="34" spans="1:15" ht="16" thickTop="1" x14ac:dyDescent="0.4">
      <c r="A34" s="316"/>
      <c r="B34" s="317"/>
      <c r="C34" s="317"/>
      <c r="D34" s="317"/>
      <c r="E34" s="317"/>
      <c r="F34" s="317"/>
      <c r="G34" s="88"/>
      <c r="H34" s="88"/>
      <c r="I34" s="88"/>
      <c r="J34" s="88"/>
      <c r="K34" s="88"/>
      <c r="L34" s="88"/>
      <c r="M34" s="83"/>
      <c r="N34" s="534"/>
      <c r="O34" s="536"/>
    </row>
    <row r="35" spans="1:15" ht="16.5" customHeight="1" thickBot="1" x14ac:dyDescent="0.45">
      <c r="A35" s="84"/>
      <c r="B35" s="85"/>
      <c r="C35" s="85"/>
      <c r="D35" s="85"/>
      <c r="E35" s="85"/>
      <c r="F35" s="85"/>
      <c r="G35" s="89"/>
      <c r="H35" s="89"/>
      <c r="I35" s="89"/>
      <c r="J35" s="89"/>
      <c r="K35" s="89"/>
      <c r="L35" s="89"/>
      <c r="M35" s="85"/>
      <c r="N35" s="535"/>
      <c r="O35" s="537"/>
    </row>
    <row r="36" spans="1:15" ht="16" thickTop="1" x14ac:dyDescent="0.4"/>
  </sheetData>
  <autoFilter ref="A3:M5">
    <sortState ref="A4:M25">
      <sortCondition ref="M3:M5"/>
    </sortState>
  </autoFilter>
  <mergeCells count="35">
    <mergeCell ref="N12:N13"/>
    <mergeCell ref="N14:N15"/>
    <mergeCell ref="O12:O13"/>
    <mergeCell ref="O14:O15"/>
    <mergeCell ref="N10:N11"/>
    <mergeCell ref="O4:O5"/>
    <mergeCell ref="O10:O11"/>
    <mergeCell ref="N8:N9"/>
    <mergeCell ref="O8:O9"/>
    <mergeCell ref="A1:O1"/>
    <mergeCell ref="A2:O2"/>
    <mergeCell ref="N4:N5"/>
    <mergeCell ref="A4:A5"/>
    <mergeCell ref="A8:A9"/>
    <mergeCell ref="A10:A11"/>
    <mergeCell ref="N16:N17"/>
    <mergeCell ref="N18:N19"/>
    <mergeCell ref="N20:N21"/>
    <mergeCell ref="N22:N23"/>
    <mergeCell ref="N24:N25"/>
    <mergeCell ref="O16:O17"/>
    <mergeCell ref="O18:O19"/>
    <mergeCell ref="O20:O21"/>
    <mergeCell ref="O22:O23"/>
    <mergeCell ref="O24:O25"/>
    <mergeCell ref="N32:N33"/>
    <mergeCell ref="O32:O33"/>
    <mergeCell ref="N34:N35"/>
    <mergeCell ref="O34:O35"/>
    <mergeCell ref="N26:N27"/>
    <mergeCell ref="O26:O27"/>
    <mergeCell ref="N28:N29"/>
    <mergeCell ref="O28:O29"/>
    <mergeCell ref="N30:N31"/>
    <mergeCell ref="O30:O31"/>
  </mergeCells>
  <phoneticPr fontId="3" type="noConversion"/>
  <printOptions horizontalCentered="1"/>
  <pageMargins left="0.39370078740157483" right="0.39370078740157483" top="0.59055118110236227" bottom="0.59055118110236227" header="0.19685039370078741" footer="0.19685039370078741"/>
  <pageSetup paperSize="9" scale="94" fitToHeight="2" orientation="portrait" r:id="rId1"/>
  <headerFooter>
    <oddHeader>&amp;R&amp;D    &amp;T</oddHeader>
    <oddFooter>&amp;C裁判長：　　　　　　　　　　競賽組：　　　　　　　　　　紀錄組：</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pageSetUpPr fitToPage="1"/>
  </sheetPr>
  <dimension ref="A1:AB56"/>
  <sheetViews>
    <sheetView view="pageBreakPreview" zoomScale="58" zoomScaleSheetLayoutView="58" workbookViewId="0">
      <selection activeCell="W6" sqref="W6:Y7"/>
    </sheetView>
  </sheetViews>
  <sheetFormatPr defaultColWidth="9" defaultRowHeight="20.149999999999999" customHeight="1" x14ac:dyDescent="0.4"/>
  <cols>
    <col min="1" max="1" width="5.6328125" style="98" customWidth="1"/>
    <col min="2" max="2" width="22.6328125" style="98" customWidth="1"/>
    <col min="3" max="3" width="15" style="98" customWidth="1"/>
    <col min="4" max="4" width="13.81640625" style="98" customWidth="1"/>
    <col min="5" max="5" width="4.6328125" style="40" customWidth="1"/>
    <col min="6" max="6" width="4.6328125" style="99" customWidth="1"/>
    <col min="7" max="7" width="4.6328125" style="34" customWidth="1"/>
    <col min="8" max="8" width="10.6328125" style="34" customWidth="1"/>
    <col min="9" max="9" width="8.6328125" style="34" customWidth="1"/>
    <col min="10" max="10" width="4.6328125" style="100" customWidth="1"/>
    <col min="11" max="11" width="10.6328125" style="34" customWidth="1"/>
    <col min="12" max="12" width="8.6328125" style="34" customWidth="1"/>
    <col min="13" max="13" width="4.6328125" style="100" customWidth="1"/>
    <col min="14" max="14" width="4.6328125" style="34" customWidth="1"/>
    <col min="15" max="15" width="10.6328125" style="34" customWidth="1"/>
    <col min="16" max="16" width="8.6328125" style="34" customWidth="1"/>
    <col min="17" max="17" width="4.6328125" style="100" customWidth="1"/>
    <col min="18" max="18" width="4.6328125" style="34" customWidth="1"/>
    <col min="19" max="19" width="10.6328125" style="34" customWidth="1"/>
    <col min="20" max="20" width="8.6328125" style="34" customWidth="1"/>
    <col min="21" max="21" width="4.6328125" style="100" customWidth="1"/>
    <col min="22" max="22" width="4.6328125" style="34" customWidth="1"/>
    <col min="23" max="23" width="16.08984375" style="102" customWidth="1"/>
    <col min="24" max="24" width="8.6328125" style="102" customWidth="1"/>
    <col min="25" max="25" width="7.08984375" style="34" customWidth="1"/>
    <col min="26" max="27" width="10.6328125" style="34" customWidth="1"/>
    <col min="28" max="28" width="4.6328125" style="33" customWidth="1"/>
    <col min="29" max="16384" width="9" style="33"/>
  </cols>
  <sheetData>
    <row r="1" spans="1:28" ht="39.9" customHeight="1" thickBot="1" x14ac:dyDescent="0.45">
      <c r="O1" s="101" t="s">
        <v>363</v>
      </c>
    </row>
    <row r="2" spans="1:28" ht="39.9" customHeight="1" x14ac:dyDescent="0.4">
      <c r="A2" s="103" t="s">
        <v>18</v>
      </c>
      <c r="B2" s="104" t="s">
        <v>1</v>
      </c>
      <c r="C2" s="104" t="s">
        <v>7</v>
      </c>
      <c r="D2" s="105" t="s">
        <v>19</v>
      </c>
      <c r="E2" s="106"/>
      <c r="F2" s="30"/>
      <c r="G2" s="30"/>
      <c r="H2" s="30"/>
      <c r="I2" s="30"/>
      <c r="J2" s="106"/>
      <c r="K2" s="30"/>
      <c r="L2" s="107"/>
      <c r="M2" s="108"/>
      <c r="N2" s="107"/>
      <c r="O2" s="109" t="s">
        <v>377</v>
      </c>
      <c r="P2" s="107"/>
      <c r="S2" s="107"/>
      <c r="U2" s="108"/>
      <c r="V2" s="107"/>
      <c r="W2" s="110"/>
      <c r="X2" s="111"/>
      <c r="Y2" s="30"/>
      <c r="Z2" s="112"/>
      <c r="AB2" s="30"/>
    </row>
    <row r="3" spans="1:28" ht="20.149999999999999" customHeight="1" x14ac:dyDescent="0.4">
      <c r="A3" s="113">
        <v>1</v>
      </c>
      <c r="B3" s="113" t="s">
        <v>385</v>
      </c>
      <c r="C3" s="113" t="s">
        <v>389</v>
      </c>
      <c r="D3" s="113">
        <v>641</v>
      </c>
      <c r="E3" s="106"/>
      <c r="F3" s="30"/>
      <c r="G3" s="30"/>
      <c r="H3" s="30"/>
      <c r="I3" s="114" t="s">
        <v>46</v>
      </c>
      <c r="J3" s="115"/>
      <c r="K3" s="35"/>
      <c r="L3" s="114" t="s">
        <v>49</v>
      </c>
      <c r="M3" s="115"/>
      <c r="N3" s="35"/>
      <c r="O3" s="35"/>
      <c r="P3" s="114" t="s">
        <v>50</v>
      </c>
      <c r="R3" s="33"/>
      <c r="S3" s="30"/>
      <c r="T3" s="30"/>
      <c r="U3" s="106"/>
      <c r="V3" s="33" t="s">
        <v>51</v>
      </c>
      <c r="W3" s="116" t="s">
        <v>52</v>
      </c>
      <c r="X3" s="117" t="s">
        <v>13</v>
      </c>
      <c r="Y3" s="34" t="s">
        <v>327</v>
      </c>
      <c r="AB3" s="30"/>
    </row>
    <row r="4" spans="1:28" s="34" customFormat="1" ht="20.149999999999999" customHeight="1" thickBot="1" x14ac:dyDescent="0.45">
      <c r="A4" s="113">
        <v>2</v>
      </c>
      <c r="B4" s="113" t="s">
        <v>385</v>
      </c>
      <c r="C4" s="113" t="s">
        <v>388</v>
      </c>
      <c r="D4" s="113">
        <v>618</v>
      </c>
      <c r="E4" s="100"/>
      <c r="F4" s="112"/>
      <c r="G4" s="35"/>
      <c r="H4" s="35"/>
      <c r="Q4" s="115"/>
      <c r="R4" s="35"/>
      <c r="S4" s="35"/>
      <c r="U4" s="100"/>
      <c r="V4" s="33">
        <v>1</v>
      </c>
      <c r="W4" s="125" t="str">
        <f>W20</f>
        <v>新竹市立富禮國民中學</v>
      </c>
      <c r="X4" s="125" t="str">
        <f>X20</f>
        <v>陳品安</v>
      </c>
      <c r="Y4" s="34">
        <v>80</v>
      </c>
    </row>
    <row r="5" spans="1:28" s="34" customFormat="1" ht="20.149999999999999" customHeight="1" thickBot="1" x14ac:dyDescent="0.45">
      <c r="A5" s="113">
        <v>3</v>
      </c>
      <c r="B5" s="113" t="s">
        <v>386</v>
      </c>
      <c r="C5" s="113" t="s">
        <v>395</v>
      </c>
      <c r="D5" s="113">
        <v>569</v>
      </c>
      <c r="F5" s="119">
        <v>1</v>
      </c>
      <c r="G5" s="120">
        <f>D3</f>
        <v>641</v>
      </c>
      <c r="H5" s="120" t="str">
        <f>B3</f>
        <v>新竹市立富禮國民中學</v>
      </c>
      <c r="I5" s="120" t="str">
        <f>C3</f>
        <v>陳品安</v>
      </c>
      <c r="J5" s="121"/>
      <c r="K5" s="35"/>
      <c r="L5" s="35">
        <v>78</v>
      </c>
      <c r="M5" s="122">
        <v>10</v>
      </c>
      <c r="N5" s="35"/>
      <c r="O5" s="35"/>
      <c r="P5" s="35"/>
      <c r="Q5" s="115"/>
      <c r="R5" s="35"/>
      <c r="S5" s="35"/>
      <c r="T5" s="35"/>
      <c r="U5" s="100"/>
      <c r="V5" s="33">
        <v>2</v>
      </c>
      <c r="W5" s="33" t="s">
        <v>385</v>
      </c>
      <c r="X5" s="33" t="s">
        <v>388</v>
      </c>
      <c r="Y5" s="34">
        <v>79</v>
      </c>
      <c r="Z5" s="117"/>
      <c r="AB5" s="123"/>
    </row>
    <row r="6" spans="1:28" s="34" customFormat="1" ht="20.149999999999999" customHeight="1" thickBot="1" x14ac:dyDescent="0.45">
      <c r="A6" s="113">
        <v>4</v>
      </c>
      <c r="B6" s="113" t="s">
        <v>387</v>
      </c>
      <c r="C6" s="113" t="s">
        <v>392</v>
      </c>
      <c r="D6" s="113">
        <v>544</v>
      </c>
      <c r="E6" s="118"/>
      <c r="F6" s="124"/>
      <c r="G6" s="35"/>
      <c r="H6" s="35"/>
      <c r="I6" s="125"/>
      <c r="J6" s="126"/>
      <c r="K6" s="127" t="s">
        <v>385</v>
      </c>
      <c r="L6" s="120" t="s">
        <v>389</v>
      </c>
      <c r="M6" s="121">
        <v>6</v>
      </c>
      <c r="N6" s="128"/>
      <c r="O6" s="128"/>
      <c r="P6" s="35"/>
      <c r="Q6" s="115"/>
      <c r="R6" s="35"/>
      <c r="S6" s="35"/>
      <c r="T6" s="35"/>
      <c r="U6" s="100"/>
      <c r="V6" s="33">
        <v>3</v>
      </c>
      <c r="W6" s="125" t="str">
        <f>W38</f>
        <v>苗栗縣立大倫國民中學</v>
      </c>
      <c r="X6" s="125" t="str">
        <f>X38</f>
        <v>李奕宏</v>
      </c>
      <c r="Y6" s="34">
        <v>72</v>
      </c>
      <c r="Z6" s="117"/>
      <c r="AB6" s="123"/>
    </row>
    <row r="7" spans="1:28" s="34" customFormat="1" ht="20.149999999999999" customHeight="1" thickBot="1" x14ac:dyDescent="0.45">
      <c r="A7" s="113">
        <v>5</v>
      </c>
      <c r="B7" s="113" t="s">
        <v>386</v>
      </c>
      <c r="C7" s="113" t="s">
        <v>393</v>
      </c>
      <c r="D7" s="113">
        <v>537</v>
      </c>
      <c r="F7" s="119">
        <v>16</v>
      </c>
      <c r="G7" s="120">
        <f>D18</f>
        <v>0</v>
      </c>
      <c r="H7" s="120">
        <f>B18</f>
        <v>0</v>
      </c>
      <c r="I7" s="120">
        <f>C18</f>
        <v>0</v>
      </c>
      <c r="J7" s="121"/>
      <c r="K7" s="35"/>
      <c r="L7" s="35"/>
      <c r="M7" s="115"/>
      <c r="N7" s="129"/>
      <c r="O7" s="130"/>
      <c r="P7" s="130">
        <v>73</v>
      </c>
      <c r="Q7" s="122">
        <v>10</v>
      </c>
      <c r="R7" s="35"/>
      <c r="S7" s="35"/>
      <c r="T7" s="35"/>
      <c r="U7" s="100"/>
      <c r="V7" s="33">
        <v>4</v>
      </c>
      <c r="W7" s="33" t="s">
        <v>387</v>
      </c>
      <c r="X7" s="33" t="s">
        <v>396</v>
      </c>
      <c r="Y7" s="34">
        <v>71</v>
      </c>
      <c r="AB7" s="123"/>
    </row>
    <row r="8" spans="1:28" s="34" customFormat="1" ht="20.149999999999999" customHeight="1" thickBot="1" x14ac:dyDescent="0.45">
      <c r="A8" s="113">
        <v>6</v>
      </c>
      <c r="B8" s="113" t="s">
        <v>387</v>
      </c>
      <c r="C8" s="113" t="s">
        <v>396</v>
      </c>
      <c r="D8" s="113">
        <v>515</v>
      </c>
      <c r="E8" s="100"/>
      <c r="F8" s="124"/>
      <c r="G8" s="35"/>
      <c r="H8" s="35"/>
      <c r="I8" s="35"/>
      <c r="J8" s="115"/>
      <c r="K8" s="35"/>
      <c r="L8" s="125"/>
      <c r="M8" s="115"/>
      <c r="N8" s="131"/>
      <c r="O8" s="127" t="s">
        <v>385</v>
      </c>
      <c r="P8" s="120" t="s">
        <v>389</v>
      </c>
      <c r="Q8" s="121">
        <v>6</v>
      </c>
      <c r="R8" s="35"/>
      <c r="S8" s="35"/>
      <c r="T8" s="35"/>
      <c r="U8" s="100"/>
      <c r="V8" s="33">
        <v>5</v>
      </c>
      <c r="W8" s="33" t="s">
        <v>386</v>
      </c>
      <c r="X8" s="33" t="s">
        <v>393</v>
      </c>
      <c r="Y8" s="34">
        <v>72</v>
      </c>
      <c r="AB8" s="123"/>
    </row>
    <row r="9" spans="1:28" s="34" customFormat="1" ht="20.149999999999999" customHeight="1" thickBot="1" x14ac:dyDescent="0.45">
      <c r="A9" s="113">
        <v>7</v>
      </c>
      <c r="B9" s="113" t="s">
        <v>385</v>
      </c>
      <c r="C9" s="113" t="s">
        <v>391</v>
      </c>
      <c r="D9" s="113">
        <v>441</v>
      </c>
      <c r="F9" s="119">
        <v>9</v>
      </c>
      <c r="G9" s="120">
        <f>D11</f>
        <v>0</v>
      </c>
      <c r="H9" s="120">
        <f>B11</f>
        <v>0</v>
      </c>
      <c r="I9" s="120">
        <f>C11</f>
        <v>0</v>
      </c>
      <c r="J9" s="121"/>
      <c r="K9" s="35"/>
      <c r="L9" s="35"/>
      <c r="M9" s="115"/>
      <c r="N9" s="132"/>
      <c r="O9" s="133"/>
      <c r="P9" s="134"/>
      <c r="Q9" s="135"/>
      <c r="R9" s="136"/>
      <c r="S9" s="35"/>
      <c r="T9" s="35"/>
      <c r="U9" s="100"/>
      <c r="V9" s="33">
        <v>6</v>
      </c>
      <c r="W9" s="33" t="s">
        <v>386</v>
      </c>
      <c r="X9" s="33" t="s">
        <v>395</v>
      </c>
      <c r="Y9" s="34">
        <v>71</v>
      </c>
      <c r="Z9" s="117"/>
      <c r="AB9" s="123"/>
    </row>
    <row r="10" spans="1:28" s="34" customFormat="1" ht="20.149999999999999" customHeight="1" thickBot="1" x14ac:dyDescent="0.45">
      <c r="A10" s="113">
        <v>8</v>
      </c>
      <c r="B10" s="113" t="s">
        <v>387</v>
      </c>
      <c r="C10" s="113" t="s">
        <v>394</v>
      </c>
      <c r="D10" s="113">
        <v>337</v>
      </c>
      <c r="E10" s="118"/>
      <c r="F10" s="124"/>
      <c r="G10" s="35"/>
      <c r="H10" s="35"/>
      <c r="I10" s="125"/>
      <c r="J10" s="115"/>
      <c r="K10" s="120" t="str">
        <f>IF((J9)&gt;(J11),H9,H11)</f>
        <v>苗栗縣立大倫國民中學</v>
      </c>
      <c r="L10" s="120" t="str">
        <f>IF((J9)&gt;(J11),I9,I11)</f>
        <v>彭子藝</v>
      </c>
      <c r="M10" s="121">
        <v>0</v>
      </c>
      <c r="N10" s="128"/>
      <c r="O10" s="128"/>
      <c r="P10" s="35"/>
      <c r="Q10" s="115"/>
      <c r="R10" s="136"/>
      <c r="S10" s="35"/>
      <c r="T10" s="35"/>
      <c r="U10" s="100"/>
      <c r="V10" s="33">
        <v>7</v>
      </c>
      <c r="W10" s="34" t="s">
        <v>385</v>
      </c>
      <c r="X10" s="33" t="s">
        <v>391</v>
      </c>
      <c r="Y10" s="34">
        <v>65</v>
      </c>
      <c r="Z10" s="117"/>
      <c r="AB10" s="123"/>
    </row>
    <row r="11" spans="1:28" s="34" customFormat="1" ht="20.149999999999999" customHeight="1" thickBot="1" x14ac:dyDescent="0.45">
      <c r="A11" s="113">
        <v>9</v>
      </c>
      <c r="B11" s="113"/>
      <c r="C11" s="113"/>
      <c r="D11" s="113"/>
      <c r="F11" s="119">
        <v>8</v>
      </c>
      <c r="G11" s="120">
        <f>D10</f>
        <v>337</v>
      </c>
      <c r="H11" s="120" t="str">
        <f>B10</f>
        <v>苗栗縣立大倫國民中學</v>
      </c>
      <c r="I11" s="120" t="str">
        <f>C10</f>
        <v>彭子藝</v>
      </c>
      <c r="J11" s="121"/>
      <c r="K11" s="35"/>
      <c r="L11" s="35">
        <v>52</v>
      </c>
      <c r="M11" s="122">
        <v>10</v>
      </c>
      <c r="N11" s="128"/>
      <c r="O11" s="128"/>
      <c r="P11" s="138"/>
      <c r="Q11" s="115"/>
      <c r="R11" s="139"/>
      <c r="S11" s="130"/>
      <c r="T11" s="130">
        <v>80</v>
      </c>
      <c r="U11" s="140">
        <v>10</v>
      </c>
      <c r="V11" s="33">
        <v>8</v>
      </c>
      <c r="W11" s="34" t="s">
        <v>385</v>
      </c>
      <c r="X11" s="33" t="s">
        <v>389</v>
      </c>
      <c r="Y11" s="34">
        <v>78</v>
      </c>
      <c r="AB11" s="123"/>
    </row>
    <row r="12" spans="1:28" s="34" customFormat="1" ht="20.149999999999999" customHeight="1" thickBot="1" x14ac:dyDescent="0.45">
      <c r="A12" s="113">
        <v>10</v>
      </c>
      <c r="B12" s="113"/>
      <c r="C12" s="113"/>
      <c r="D12" s="113"/>
      <c r="E12" s="100"/>
      <c r="F12" s="124"/>
      <c r="G12" s="35"/>
      <c r="H12" s="35"/>
      <c r="I12" s="35"/>
      <c r="J12" s="115"/>
      <c r="K12" s="35"/>
      <c r="L12" s="35"/>
      <c r="M12" s="115"/>
      <c r="N12" s="128"/>
      <c r="O12" s="128"/>
      <c r="P12" s="125"/>
      <c r="Q12" s="115"/>
      <c r="R12" s="141"/>
      <c r="S12" s="120" t="s">
        <v>385</v>
      </c>
      <c r="T12" s="120" t="s">
        <v>389</v>
      </c>
      <c r="U12" s="121">
        <v>6</v>
      </c>
      <c r="AB12" s="123"/>
    </row>
    <row r="13" spans="1:28" s="34" customFormat="1" ht="20.149999999999999" customHeight="1" thickBot="1" x14ac:dyDescent="0.45">
      <c r="A13" s="113">
        <v>11</v>
      </c>
      <c r="B13" s="113"/>
      <c r="C13" s="113"/>
      <c r="D13" s="113"/>
      <c r="F13" s="119">
        <v>5</v>
      </c>
      <c r="G13" s="120">
        <f>D7</f>
        <v>537</v>
      </c>
      <c r="H13" s="120" t="str">
        <f>B7</f>
        <v>新竹市立三民國中</v>
      </c>
      <c r="I13" s="120" t="str">
        <f>C7</f>
        <v>傅子濬</v>
      </c>
      <c r="J13" s="121"/>
      <c r="K13" s="35"/>
      <c r="L13" s="35">
        <v>72</v>
      </c>
      <c r="M13" s="122">
        <v>11</v>
      </c>
      <c r="N13" s="128"/>
      <c r="O13" s="128"/>
      <c r="P13" s="138"/>
      <c r="Q13" s="115"/>
      <c r="R13" s="142"/>
      <c r="S13" s="134"/>
      <c r="T13" s="134"/>
      <c r="U13" s="143"/>
      <c r="V13" s="35"/>
      <c r="X13" s="100"/>
      <c r="Y13" s="145"/>
      <c r="AB13" s="123"/>
    </row>
    <row r="14" spans="1:28" s="34" customFormat="1" ht="20.149999999999999" customHeight="1" thickBot="1" x14ac:dyDescent="0.45">
      <c r="A14" s="113">
        <v>12</v>
      </c>
      <c r="B14" s="113"/>
      <c r="C14" s="113"/>
      <c r="D14" s="113"/>
      <c r="E14" s="118"/>
      <c r="F14" s="124"/>
      <c r="G14" s="35"/>
      <c r="H14" s="35"/>
      <c r="I14" s="125"/>
      <c r="J14" s="115"/>
      <c r="K14" s="120" t="s">
        <v>386</v>
      </c>
      <c r="L14" s="120" t="s">
        <v>393</v>
      </c>
      <c r="M14" s="121">
        <v>4</v>
      </c>
      <c r="N14" s="128"/>
      <c r="O14" s="35"/>
      <c r="P14" s="35"/>
      <c r="Q14" s="115"/>
      <c r="R14" s="136"/>
      <c r="S14" s="35"/>
      <c r="T14" s="35"/>
      <c r="U14" s="146"/>
      <c r="V14" s="35"/>
      <c r="W14" s="35"/>
      <c r="X14" s="35"/>
      <c r="Z14" s="147"/>
      <c r="AA14" s="148"/>
      <c r="AB14" s="123"/>
    </row>
    <row r="15" spans="1:28" s="34" customFormat="1" ht="20.149999999999999" customHeight="1" thickBot="1" x14ac:dyDescent="0.45">
      <c r="A15" s="113">
        <v>13</v>
      </c>
      <c r="B15" s="113"/>
      <c r="C15" s="113"/>
      <c r="D15" s="113"/>
      <c r="F15" s="119">
        <v>12</v>
      </c>
      <c r="G15" s="120">
        <f>D14</f>
        <v>0</v>
      </c>
      <c r="H15" s="120">
        <f>B14</f>
        <v>0</v>
      </c>
      <c r="I15" s="120">
        <f>C14</f>
        <v>0</v>
      </c>
      <c r="J15" s="121"/>
      <c r="K15" s="35"/>
      <c r="L15" s="35"/>
      <c r="M15" s="115"/>
      <c r="N15" s="129"/>
      <c r="O15" s="130"/>
      <c r="P15" s="130"/>
      <c r="Q15" s="149"/>
      <c r="R15" s="136"/>
      <c r="S15" s="35"/>
      <c r="T15" s="35"/>
      <c r="U15" s="146"/>
      <c r="V15" s="35"/>
      <c r="W15" s="35" t="s">
        <v>318</v>
      </c>
      <c r="X15" s="35"/>
      <c r="Z15" s="150"/>
      <c r="AA15" s="148"/>
      <c r="AB15" s="123"/>
    </row>
    <row r="16" spans="1:28" s="34" customFormat="1" ht="20.149999999999999" customHeight="1" thickBot="1" x14ac:dyDescent="0.45">
      <c r="A16" s="113">
        <v>14</v>
      </c>
      <c r="B16" s="113"/>
      <c r="C16" s="113"/>
      <c r="D16" s="113"/>
      <c r="E16" s="100"/>
      <c r="F16" s="124"/>
      <c r="G16" s="35"/>
      <c r="H16" s="35"/>
      <c r="I16" s="35"/>
      <c r="J16" s="115"/>
      <c r="K16" s="35"/>
      <c r="L16" s="125"/>
      <c r="M16" s="115"/>
      <c r="N16" s="131"/>
      <c r="O16" s="120" t="s">
        <v>387</v>
      </c>
      <c r="P16" s="120" t="s">
        <v>392</v>
      </c>
      <c r="Q16" s="121">
        <v>4</v>
      </c>
      <c r="R16" s="35"/>
      <c r="S16" s="35"/>
      <c r="T16" s="35"/>
      <c r="U16" s="146"/>
      <c r="V16" s="136"/>
      <c r="W16" s="35"/>
      <c r="X16" s="35"/>
      <c r="Y16" s="35"/>
      <c r="Z16" s="35"/>
      <c r="AA16" s="35"/>
      <c r="AB16" s="123"/>
    </row>
    <row r="17" spans="1:28" s="34" customFormat="1" ht="20.149999999999999" customHeight="1" thickBot="1" x14ac:dyDescent="0.45">
      <c r="A17" s="113">
        <v>15</v>
      </c>
      <c r="B17" s="113"/>
      <c r="C17" s="113"/>
      <c r="D17" s="113"/>
      <c r="F17" s="119">
        <v>13</v>
      </c>
      <c r="G17" s="120">
        <f>D15</f>
        <v>0</v>
      </c>
      <c r="H17" s="120">
        <f>B15</f>
        <v>0</v>
      </c>
      <c r="I17" s="120">
        <f>C15</f>
        <v>0</v>
      </c>
      <c r="J17" s="121"/>
      <c r="K17" s="35"/>
      <c r="L17" s="35"/>
      <c r="M17" s="115"/>
      <c r="N17" s="132"/>
      <c r="O17" s="134"/>
      <c r="P17" s="134">
        <v>67</v>
      </c>
      <c r="Q17" s="122">
        <v>11</v>
      </c>
      <c r="R17" s="35"/>
      <c r="S17" s="115"/>
      <c r="T17" s="115"/>
      <c r="U17" s="146"/>
      <c r="V17" s="136"/>
      <c r="W17" s="35"/>
      <c r="X17" s="35"/>
      <c r="Y17" s="151"/>
    </row>
    <row r="18" spans="1:28" s="34" customFormat="1" ht="20.149999999999999" customHeight="1" thickBot="1" x14ac:dyDescent="0.45">
      <c r="A18" s="113">
        <v>16</v>
      </c>
      <c r="B18" s="113"/>
      <c r="C18" s="113"/>
      <c r="D18" s="113"/>
      <c r="E18" s="118"/>
      <c r="F18" s="124"/>
      <c r="G18" s="35"/>
      <c r="H18" s="35"/>
      <c r="I18" s="125"/>
      <c r="J18" s="115"/>
      <c r="K18" s="120" t="str">
        <f>IF((J17)&gt;(J19),H17,H19)</f>
        <v>苗栗縣立大倫國民中學</v>
      </c>
      <c r="L18" s="120" t="str">
        <f>IF((J17)&gt;(J19),I17,I19)</f>
        <v>李奕宏</v>
      </c>
      <c r="M18" s="121">
        <v>6</v>
      </c>
      <c r="N18" s="128"/>
      <c r="O18" s="35"/>
      <c r="P18" s="35"/>
      <c r="Q18" s="115"/>
      <c r="R18" s="35"/>
      <c r="S18" s="115"/>
      <c r="U18" s="146"/>
      <c r="V18" s="136"/>
      <c r="W18" s="35"/>
      <c r="X18" s="35"/>
    </row>
    <row r="19" spans="1:28" s="34" customFormat="1" ht="20.149999999999999" customHeight="1" thickBot="1" x14ac:dyDescent="0.45">
      <c r="A19" s="31"/>
      <c r="B19" s="152"/>
      <c r="C19" s="152"/>
      <c r="D19" s="31"/>
      <c r="F19" s="119">
        <v>4</v>
      </c>
      <c r="G19" s="120">
        <f>D6</f>
        <v>544</v>
      </c>
      <c r="H19" s="120" t="str">
        <f>B6</f>
        <v>苗栗縣立大倫國民中學</v>
      </c>
      <c r="I19" s="120" t="str">
        <f>C6</f>
        <v>李奕宏</v>
      </c>
      <c r="J19" s="121"/>
      <c r="K19" s="35"/>
      <c r="L19" s="35">
        <v>71</v>
      </c>
      <c r="M19" s="122">
        <v>11</v>
      </c>
      <c r="N19" s="128"/>
      <c r="O19" s="35"/>
      <c r="P19" s="35"/>
      <c r="Q19" s="115"/>
      <c r="R19" s="35"/>
      <c r="S19" s="115"/>
      <c r="U19" s="115" t="s">
        <v>44</v>
      </c>
      <c r="V19" s="139"/>
      <c r="W19" s="35"/>
      <c r="X19" s="35"/>
      <c r="Y19" s="115"/>
      <c r="Z19" s="35"/>
      <c r="AA19" s="35"/>
      <c r="AB19" s="123"/>
    </row>
    <row r="20" spans="1:28" s="34" customFormat="1" ht="20.149999999999999" customHeight="1" thickBot="1" x14ac:dyDescent="0.45">
      <c r="A20" s="31"/>
      <c r="B20" s="152"/>
      <c r="C20" s="152"/>
      <c r="D20" s="31"/>
      <c r="E20" s="100"/>
      <c r="F20" s="124"/>
      <c r="G20" s="35"/>
      <c r="H20" s="35"/>
      <c r="I20" s="35"/>
      <c r="J20" s="115"/>
      <c r="K20" s="35"/>
      <c r="L20" s="35"/>
      <c r="M20" s="115"/>
      <c r="N20" s="128"/>
      <c r="O20" s="35"/>
      <c r="P20" s="35"/>
      <c r="Q20" s="115"/>
      <c r="R20" s="35"/>
      <c r="T20" s="153"/>
      <c r="U20" s="115" t="s">
        <v>42</v>
      </c>
      <c r="V20" s="130"/>
      <c r="W20" s="154" t="s">
        <v>385</v>
      </c>
      <c r="X20" s="155" t="s">
        <v>389</v>
      </c>
      <c r="Y20" s="115"/>
      <c r="Z20" s="35"/>
      <c r="AA20" s="35"/>
      <c r="AB20" s="123"/>
    </row>
    <row r="21" spans="1:28" s="34" customFormat="1" ht="20.149999999999999" customHeight="1" thickBot="1" x14ac:dyDescent="0.45">
      <c r="A21" s="31"/>
      <c r="B21" s="152"/>
      <c r="C21" s="152"/>
      <c r="D21" s="31"/>
      <c r="E21" s="100"/>
      <c r="F21" s="119">
        <v>3</v>
      </c>
      <c r="G21" s="120">
        <f>D5</f>
        <v>569</v>
      </c>
      <c r="H21" s="120" t="str">
        <f>B5</f>
        <v>新竹市立三民國中</v>
      </c>
      <c r="I21" s="120" t="str">
        <f>C5</f>
        <v>林禹皓</v>
      </c>
      <c r="J21" s="121"/>
      <c r="K21" s="35"/>
      <c r="L21" s="35">
        <v>71</v>
      </c>
      <c r="M21" s="122">
        <v>12</v>
      </c>
      <c r="N21" s="128"/>
      <c r="O21" s="35"/>
      <c r="P21" s="35"/>
      <c r="Q21" s="115"/>
      <c r="R21" s="35"/>
      <c r="S21" s="115"/>
      <c r="U21" s="115" t="s">
        <v>43</v>
      </c>
      <c r="V21" s="136"/>
      <c r="W21" s="35"/>
      <c r="X21" s="35"/>
      <c r="Y21" s="35"/>
      <c r="Z21" s="35"/>
      <c r="AA21" s="35"/>
      <c r="AB21" s="123"/>
    </row>
    <row r="22" spans="1:28" s="34" customFormat="1" ht="20.149999999999999" customHeight="1" thickBot="1" x14ac:dyDescent="0.45">
      <c r="A22" s="31"/>
      <c r="B22" s="31"/>
      <c r="C22" s="31"/>
      <c r="D22" s="31"/>
      <c r="E22" s="118"/>
      <c r="F22" s="124"/>
      <c r="G22" s="35"/>
      <c r="H22" s="35"/>
      <c r="I22" s="125"/>
      <c r="J22" s="115"/>
      <c r="K22" s="120" t="s">
        <v>386</v>
      </c>
      <c r="L22" s="120" t="s">
        <v>395</v>
      </c>
      <c r="M22" s="121">
        <v>3</v>
      </c>
      <c r="N22" s="128"/>
      <c r="O22" s="35"/>
      <c r="P22" s="35"/>
      <c r="Q22" s="115"/>
      <c r="R22" s="35"/>
      <c r="S22" s="115"/>
      <c r="U22" s="146"/>
      <c r="V22" s="136"/>
      <c r="W22" s="35"/>
      <c r="X22" s="35"/>
      <c r="Y22" s="35"/>
      <c r="Z22" s="35"/>
      <c r="AA22" s="35"/>
      <c r="AB22" s="123"/>
    </row>
    <row r="23" spans="1:28" s="34" customFormat="1" ht="20.149999999999999" customHeight="1" thickBot="1" x14ac:dyDescent="0.45">
      <c r="A23" s="31"/>
      <c r="B23" s="152"/>
      <c r="C23" s="152"/>
      <c r="D23" s="31"/>
      <c r="E23" s="100"/>
      <c r="F23" s="119">
        <v>14</v>
      </c>
      <c r="G23" s="120">
        <f>D16</f>
        <v>0</v>
      </c>
      <c r="H23" s="120">
        <f>B16</f>
        <v>0</v>
      </c>
      <c r="I23" s="120">
        <f>C16</f>
        <v>0</v>
      </c>
      <c r="J23" s="121"/>
      <c r="K23" s="35"/>
      <c r="L23" s="35"/>
      <c r="M23" s="115"/>
      <c r="N23" s="129"/>
      <c r="O23" s="130"/>
      <c r="P23" s="130">
        <v>68</v>
      </c>
      <c r="Q23" s="122">
        <v>12</v>
      </c>
      <c r="R23" s="35"/>
      <c r="S23" s="115"/>
      <c r="T23" s="115"/>
      <c r="U23" s="146"/>
      <c r="V23" s="136"/>
      <c r="W23" s="35"/>
      <c r="X23" s="35"/>
      <c r="Y23" s="35"/>
      <c r="Z23" s="35"/>
      <c r="AA23" s="35"/>
      <c r="AB23" s="123"/>
    </row>
    <row r="24" spans="1:28" s="34" customFormat="1" ht="20.149999999999999" customHeight="1" thickBot="1" x14ac:dyDescent="0.45">
      <c r="A24" s="31"/>
      <c r="B24" s="152"/>
      <c r="C24" s="152"/>
      <c r="D24" s="31"/>
      <c r="E24" s="100"/>
      <c r="F24" s="124"/>
      <c r="G24" s="35"/>
      <c r="H24" s="35"/>
      <c r="I24" s="35"/>
      <c r="J24" s="115"/>
      <c r="K24" s="35"/>
      <c r="L24" s="125"/>
      <c r="M24" s="115"/>
      <c r="N24" s="131"/>
      <c r="O24" s="120" t="s">
        <v>387</v>
      </c>
      <c r="P24" s="120" t="s">
        <v>396</v>
      </c>
      <c r="Q24" s="121">
        <v>0</v>
      </c>
      <c r="R24" s="35"/>
      <c r="S24" s="115"/>
      <c r="T24" s="115"/>
      <c r="U24" s="146"/>
      <c r="V24" s="136"/>
      <c r="W24" s="35"/>
      <c r="X24" s="35"/>
      <c r="Y24" s="35"/>
      <c r="Z24" s="35"/>
      <c r="AA24" s="125"/>
      <c r="AB24" s="123"/>
    </row>
    <row r="25" spans="1:28" s="34" customFormat="1" ht="20.149999999999999" customHeight="1" thickBot="1" x14ac:dyDescent="0.45">
      <c r="A25" s="31"/>
      <c r="B25" s="152"/>
      <c r="C25" s="152"/>
      <c r="D25" s="31"/>
      <c r="E25" s="100"/>
      <c r="F25" s="119">
        <v>11</v>
      </c>
      <c r="G25" s="120">
        <f>D13</f>
        <v>0</v>
      </c>
      <c r="H25" s="120">
        <f>B13</f>
        <v>0</v>
      </c>
      <c r="I25" s="120">
        <f>C13</f>
        <v>0</v>
      </c>
      <c r="J25" s="121"/>
      <c r="K25" s="35"/>
      <c r="L25" s="35"/>
      <c r="M25" s="115"/>
      <c r="N25" s="132"/>
      <c r="O25" s="134"/>
      <c r="P25" s="134"/>
      <c r="Q25" s="135"/>
      <c r="R25" s="136"/>
      <c r="S25" s="35"/>
      <c r="T25" s="35"/>
      <c r="U25" s="146"/>
      <c r="V25" s="136"/>
      <c r="W25" s="35"/>
      <c r="X25" s="115"/>
      <c r="Y25" s="115"/>
      <c r="Z25" s="115"/>
      <c r="AA25" s="100"/>
      <c r="AB25" s="123"/>
    </row>
    <row r="26" spans="1:28" s="34" customFormat="1" ht="20.149999999999999" customHeight="1" thickBot="1" x14ac:dyDescent="0.45">
      <c r="A26" s="31"/>
      <c r="B26" s="152"/>
      <c r="C26" s="152"/>
      <c r="D26" s="31"/>
      <c r="E26" s="118"/>
      <c r="F26" s="124"/>
      <c r="G26" s="35"/>
      <c r="H26" s="35"/>
      <c r="I26" s="125"/>
      <c r="J26" s="115"/>
      <c r="K26" s="120" t="str">
        <f>IF((J25)&gt;(J27),H25,H27)</f>
        <v>苗栗縣立大倫國民中學</v>
      </c>
      <c r="L26" s="120" t="str">
        <f>IF((J25)&gt;(J27),I25,I27)</f>
        <v>陳宗羿</v>
      </c>
      <c r="M26" s="121">
        <v>7</v>
      </c>
      <c r="N26" s="128"/>
      <c r="O26" s="35"/>
      <c r="P26" s="35"/>
      <c r="Q26" s="115"/>
      <c r="R26" s="136"/>
      <c r="S26" s="35"/>
      <c r="T26" s="35"/>
      <c r="U26" s="146"/>
      <c r="V26" s="136"/>
      <c r="W26" s="35"/>
      <c r="X26" s="115"/>
      <c r="Y26" s="115"/>
      <c r="Z26" s="115"/>
      <c r="AA26" s="115"/>
      <c r="AB26" s="123"/>
    </row>
    <row r="27" spans="1:28" s="34" customFormat="1" ht="20.149999999999999" customHeight="1" thickBot="1" x14ac:dyDescent="0.45">
      <c r="A27" s="31"/>
      <c r="B27" s="152"/>
      <c r="C27" s="152"/>
      <c r="D27" s="31"/>
      <c r="E27" s="100"/>
      <c r="F27" s="119">
        <v>6</v>
      </c>
      <c r="G27" s="120">
        <f>D8</f>
        <v>515</v>
      </c>
      <c r="H27" s="120" t="str">
        <f>B8</f>
        <v>苗栗縣立大倫國民中學</v>
      </c>
      <c r="I27" s="120" t="str">
        <f>C8</f>
        <v>陳宗羿</v>
      </c>
      <c r="J27" s="121"/>
      <c r="K27" s="35"/>
      <c r="L27" s="35">
        <v>77</v>
      </c>
      <c r="M27" s="122">
        <v>12</v>
      </c>
      <c r="N27" s="128"/>
      <c r="O27" s="35"/>
      <c r="P27" s="138"/>
      <c r="Q27" s="115"/>
      <c r="R27" s="139"/>
      <c r="S27" s="130"/>
      <c r="T27" s="130"/>
      <c r="U27" s="146"/>
      <c r="V27" s="136"/>
      <c r="W27" s="35"/>
      <c r="X27" s="115"/>
      <c r="Y27" s="100"/>
      <c r="Z27" s="100"/>
      <c r="AA27" s="100"/>
      <c r="AB27" s="123"/>
    </row>
    <row r="28" spans="1:28" s="34" customFormat="1" ht="20.149999999999999" customHeight="1" thickBot="1" x14ac:dyDescent="0.45">
      <c r="A28" s="31"/>
      <c r="B28" s="152"/>
      <c r="C28" s="152"/>
      <c r="D28" s="31"/>
      <c r="E28" s="100"/>
      <c r="F28" s="124"/>
      <c r="G28" s="35"/>
      <c r="H28" s="35"/>
      <c r="I28" s="35"/>
      <c r="J28" s="115"/>
      <c r="K28" s="35"/>
      <c r="L28" s="35"/>
      <c r="M28" s="115"/>
      <c r="N28" s="128"/>
      <c r="O28" s="35"/>
      <c r="P28" s="125"/>
      <c r="Q28" s="115"/>
      <c r="R28" s="141"/>
      <c r="S28" s="120" t="s">
        <v>385</v>
      </c>
      <c r="T28" s="120" t="s">
        <v>388</v>
      </c>
      <c r="U28" s="121">
        <v>5</v>
      </c>
      <c r="V28" s="35"/>
      <c r="W28" s="35"/>
      <c r="X28" s="100"/>
      <c r="Y28" s="115"/>
      <c r="Z28" s="100"/>
      <c r="AA28" s="100"/>
      <c r="AB28" s="123"/>
    </row>
    <row r="29" spans="1:28" s="34" customFormat="1" ht="20.149999999999999" customHeight="1" thickBot="1" x14ac:dyDescent="0.45">
      <c r="A29" s="31"/>
      <c r="B29" s="152"/>
      <c r="C29" s="152"/>
      <c r="D29" s="31"/>
      <c r="E29" s="100"/>
      <c r="F29" s="119">
        <v>7</v>
      </c>
      <c r="G29" s="120">
        <f>D9</f>
        <v>441</v>
      </c>
      <c r="H29" s="120" t="str">
        <f>B9</f>
        <v>新竹市立富禮國民中學</v>
      </c>
      <c r="I29" s="120" t="str">
        <f>C9</f>
        <v>杜易澄</v>
      </c>
      <c r="J29" s="121"/>
      <c r="K29" s="35"/>
      <c r="L29" s="35">
        <v>65</v>
      </c>
      <c r="M29" s="122">
        <v>13</v>
      </c>
      <c r="N29" s="128"/>
      <c r="O29" s="35"/>
      <c r="P29" s="138"/>
      <c r="Q29" s="115"/>
      <c r="R29" s="142"/>
      <c r="S29" s="134"/>
      <c r="T29" s="134">
        <v>79</v>
      </c>
      <c r="U29" s="122">
        <v>11</v>
      </c>
      <c r="V29" s="35"/>
      <c r="W29" s="35"/>
      <c r="X29" s="100"/>
      <c r="Y29" s="115"/>
      <c r="Z29" s="115"/>
      <c r="AA29" s="115"/>
      <c r="AB29" s="123"/>
    </row>
    <row r="30" spans="1:28" s="34" customFormat="1" ht="20.149999999999999" customHeight="1" thickBot="1" x14ac:dyDescent="0.45">
      <c r="A30" s="31"/>
      <c r="B30" s="152"/>
      <c r="C30" s="152"/>
      <c r="D30" s="31"/>
      <c r="E30" s="118"/>
      <c r="F30" s="124"/>
      <c r="G30" s="35"/>
      <c r="H30" s="35"/>
      <c r="I30" s="125"/>
      <c r="J30" s="115"/>
      <c r="K30" s="120" t="s">
        <v>385</v>
      </c>
      <c r="L30" s="120" t="s">
        <v>391</v>
      </c>
      <c r="M30" s="121">
        <v>2</v>
      </c>
      <c r="N30" s="128"/>
      <c r="O30" s="35"/>
      <c r="P30" s="35"/>
      <c r="Q30" s="115"/>
      <c r="R30" s="136"/>
      <c r="S30" s="35"/>
      <c r="T30" s="35"/>
      <c r="U30" s="115"/>
      <c r="V30" s="35"/>
      <c r="W30" s="35"/>
      <c r="X30" s="100"/>
      <c r="Y30" s="115"/>
      <c r="Z30" s="115"/>
      <c r="AA30" s="115"/>
      <c r="AB30" s="123"/>
    </row>
    <row r="31" spans="1:28" s="34" customFormat="1" ht="20.149999999999999" customHeight="1" thickBot="1" x14ac:dyDescent="0.45">
      <c r="A31" s="31"/>
      <c r="B31" s="152"/>
      <c r="C31" s="152"/>
      <c r="D31" s="31"/>
      <c r="E31" s="100"/>
      <c r="F31" s="119">
        <v>10</v>
      </c>
      <c r="G31" s="120">
        <f>D12</f>
        <v>0</v>
      </c>
      <c r="H31" s="120">
        <f>B12</f>
        <v>0</v>
      </c>
      <c r="I31" s="120">
        <f>C12</f>
        <v>0</v>
      </c>
      <c r="J31" s="121"/>
      <c r="K31" s="35"/>
      <c r="L31" s="35"/>
      <c r="M31" s="115"/>
      <c r="N31" s="129"/>
      <c r="O31" s="130"/>
      <c r="P31" s="130"/>
      <c r="Q31" s="149"/>
      <c r="R31" s="136"/>
      <c r="U31" s="100"/>
      <c r="Z31" s="115"/>
      <c r="AA31" s="115"/>
      <c r="AB31" s="123"/>
    </row>
    <row r="32" spans="1:28" s="34" customFormat="1" ht="20.149999999999999" customHeight="1" thickBot="1" x14ac:dyDescent="0.45">
      <c r="A32" s="31"/>
      <c r="B32" s="152"/>
      <c r="C32" s="152"/>
      <c r="D32" s="31"/>
      <c r="E32" s="100"/>
      <c r="F32" s="124"/>
      <c r="G32" s="35"/>
      <c r="H32" s="35"/>
      <c r="I32" s="35"/>
      <c r="J32" s="115"/>
      <c r="K32" s="35"/>
      <c r="L32" s="125"/>
      <c r="M32" s="115"/>
      <c r="N32" s="131"/>
      <c r="O32" s="120" t="s">
        <v>385</v>
      </c>
      <c r="P32" s="120" t="s">
        <v>388</v>
      </c>
      <c r="Q32" s="121">
        <v>6</v>
      </c>
      <c r="R32" s="35"/>
      <c r="U32" s="100"/>
      <c r="Z32" s="115"/>
      <c r="AA32" s="115"/>
      <c r="AB32" s="123"/>
    </row>
    <row r="33" spans="1:28" s="34" customFormat="1" ht="20.149999999999999" customHeight="1" thickBot="1" x14ac:dyDescent="0.45">
      <c r="A33" s="31"/>
      <c r="B33" s="152"/>
      <c r="C33" s="152"/>
      <c r="D33" s="31"/>
      <c r="E33" s="100"/>
      <c r="F33" s="119">
        <v>15</v>
      </c>
      <c r="G33" s="120">
        <f>D17</f>
        <v>0</v>
      </c>
      <c r="H33" s="120">
        <f>B17</f>
        <v>0</v>
      </c>
      <c r="I33" s="120">
        <f>C17</f>
        <v>0</v>
      </c>
      <c r="J33" s="121"/>
      <c r="K33" s="35"/>
      <c r="L33" s="35"/>
      <c r="M33" s="115"/>
      <c r="N33" s="132"/>
      <c r="O33" s="35"/>
      <c r="P33" s="35">
        <v>73</v>
      </c>
      <c r="Q33" s="122">
        <v>13</v>
      </c>
      <c r="R33" s="35"/>
      <c r="U33" s="100"/>
      <c r="Z33" s="115"/>
      <c r="AA33" s="115"/>
      <c r="AB33" s="123"/>
    </row>
    <row r="34" spans="1:28" s="34" customFormat="1" ht="20.149999999999999" customHeight="1" thickBot="1" x14ac:dyDescent="0.45">
      <c r="A34" s="31"/>
      <c r="B34" s="152"/>
      <c r="C34" s="152"/>
      <c r="D34" s="31"/>
      <c r="E34" s="118"/>
      <c r="F34" s="124"/>
      <c r="G34" s="35"/>
      <c r="H34" s="35"/>
      <c r="I34" s="125"/>
      <c r="J34" s="115"/>
      <c r="K34" s="120" t="str">
        <f>IF((J33)&gt;(J35),H33,H35)</f>
        <v>新竹市立富禮國民中學</v>
      </c>
      <c r="L34" s="120" t="str">
        <f>IF((J33)&gt;(J35),I33,I35)</f>
        <v>林軒廷</v>
      </c>
      <c r="M34" s="121">
        <v>6</v>
      </c>
      <c r="N34" s="128"/>
      <c r="O34" s="128"/>
      <c r="P34" s="35"/>
      <c r="Q34" s="115"/>
      <c r="R34" s="35"/>
      <c r="U34" s="100"/>
      <c r="Z34" s="35"/>
      <c r="AA34" s="151"/>
      <c r="AB34" s="123"/>
    </row>
    <row r="35" spans="1:28" s="34" customFormat="1" ht="20.149999999999999" customHeight="1" thickBot="1" x14ac:dyDescent="0.45">
      <c r="A35" s="31"/>
      <c r="B35" s="152"/>
      <c r="C35" s="152"/>
      <c r="D35" s="31"/>
      <c r="E35" s="100"/>
      <c r="F35" s="119">
        <v>2</v>
      </c>
      <c r="G35" s="120">
        <f>D4</f>
        <v>618</v>
      </c>
      <c r="H35" s="120" t="str">
        <f>B4</f>
        <v>新竹市立富禮國民中學</v>
      </c>
      <c r="I35" s="120" t="str">
        <f>C4</f>
        <v>林軒廷</v>
      </c>
      <c r="J35" s="121"/>
      <c r="K35" s="35"/>
      <c r="L35" s="35">
        <v>78</v>
      </c>
      <c r="M35" s="122">
        <v>13</v>
      </c>
      <c r="N35" s="128"/>
      <c r="O35" s="128"/>
      <c r="P35" s="35"/>
      <c r="Q35" s="115"/>
      <c r="R35" s="35"/>
      <c r="S35" s="130"/>
      <c r="T35" s="130">
        <v>72</v>
      </c>
      <c r="U35" s="140">
        <v>12</v>
      </c>
      <c r="V35" s="35"/>
      <c r="Z35" s="35"/>
      <c r="AA35" s="35"/>
      <c r="AB35" s="123"/>
    </row>
    <row r="36" spans="1:28" s="34" customFormat="1" ht="20.149999999999999" customHeight="1" thickBot="1" x14ac:dyDescent="0.45">
      <c r="A36" s="98"/>
      <c r="B36" s="98"/>
      <c r="C36" s="98"/>
      <c r="D36" s="98"/>
      <c r="E36" s="100"/>
      <c r="F36" s="99"/>
      <c r="J36" s="100"/>
      <c r="M36" s="100"/>
      <c r="N36" s="102"/>
      <c r="O36" s="102"/>
      <c r="Q36" s="100"/>
      <c r="S36" s="157" t="s">
        <v>387</v>
      </c>
      <c r="T36" s="120" t="s">
        <v>392</v>
      </c>
      <c r="U36" s="121">
        <v>6</v>
      </c>
      <c r="V36" s="35"/>
      <c r="W36" s="35"/>
      <c r="X36" s="35"/>
      <c r="AB36" s="123"/>
    </row>
    <row r="37" spans="1:28" ht="20.149999999999999" customHeight="1" thickBot="1" x14ac:dyDescent="0.45">
      <c r="S37" s="35"/>
      <c r="T37" s="33"/>
      <c r="U37" s="35" t="s">
        <v>45</v>
      </c>
      <c r="V37" s="139"/>
      <c r="W37" s="35"/>
      <c r="X37" s="35"/>
      <c r="Y37" s="115"/>
    </row>
    <row r="38" spans="1:28" ht="20.149999999999999" customHeight="1" thickBot="1" x14ac:dyDescent="0.45">
      <c r="T38" s="153"/>
      <c r="U38" s="35" t="s">
        <v>42</v>
      </c>
      <c r="V38" s="130"/>
      <c r="W38" s="120" t="s">
        <v>387</v>
      </c>
      <c r="X38" s="155" t="s">
        <v>392</v>
      </c>
      <c r="Y38" s="115"/>
    </row>
    <row r="39" spans="1:28" ht="20.149999999999999" customHeight="1" thickBot="1" x14ac:dyDescent="0.45">
      <c r="S39" s="35"/>
      <c r="T39" s="33"/>
      <c r="U39" s="35" t="s">
        <v>43</v>
      </c>
      <c r="V39" s="136"/>
      <c r="W39" s="35"/>
      <c r="X39" s="35"/>
      <c r="Y39" s="35"/>
    </row>
    <row r="40" spans="1:28" ht="20.149999999999999" customHeight="1" thickBot="1" x14ac:dyDescent="0.45">
      <c r="S40" s="157" t="s">
        <v>387</v>
      </c>
      <c r="T40" s="120" t="s">
        <v>396</v>
      </c>
      <c r="U40" s="121">
        <v>4</v>
      </c>
      <c r="V40" s="35"/>
      <c r="W40" s="35"/>
      <c r="X40" s="100"/>
      <c r="Y40" s="115"/>
    </row>
    <row r="41" spans="1:28" ht="20.149999999999999" customHeight="1" x14ac:dyDescent="0.4">
      <c r="S41" s="134"/>
      <c r="T41" s="134">
        <v>71</v>
      </c>
      <c r="U41" s="122">
        <v>13</v>
      </c>
      <c r="V41" s="35"/>
      <c r="W41" s="35"/>
      <c r="X41" s="100"/>
      <c r="Y41" s="115"/>
    </row>
    <row r="42" spans="1:28" ht="20.149999999999999" customHeight="1" thickBot="1" x14ac:dyDescent="0.45">
      <c r="Q42" s="118">
        <v>15</v>
      </c>
      <c r="S42" s="102"/>
      <c r="T42" s="102"/>
    </row>
    <row r="43" spans="1:28" ht="20.149999999999999" customHeight="1" thickBot="1" x14ac:dyDescent="0.45">
      <c r="N43" s="158" t="s">
        <v>319</v>
      </c>
      <c r="O43" s="120" t="str">
        <f>IF((M6)&lt;(M10),K6,K10)</f>
        <v>苗栗縣立大倫國民中學</v>
      </c>
      <c r="P43" s="120" t="str">
        <f>IF((M6)&lt;(M10),L6,L10)</f>
        <v>彭子藝</v>
      </c>
      <c r="Q43" s="121">
        <v>0</v>
      </c>
      <c r="R43" s="35"/>
      <c r="S43" s="35"/>
      <c r="T43" s="35"/>
      <c r="V43" s="137"/>
      <c r="W43" s="34"/>
      <c r="X43" s="32"/>
    </row>
    <row r="44" spans="1:28" ht="20.149999999999999" customHeight="1" thickBot="1" x14ac:dyDescent="0.45">
      <c r="N44" s="33"/>
      <c r="O44" s="133"/>
      <c r="P44" s="134"/>
      <c r="Q44" s="135"/>
      <c r="R44" s="136"/>
      <c r="S44" s="35"/>
      <c r="T44" s="35"/>
      <c r="U44" s="118">
        <v>21</v>
      </c>
      <c r="V44" s="137"/>
      <c r="W44" s="34"/>
      <c r="X44" s="32"/>
    </row>
    <row r="45" spans="1:28" ht="20.149999999999999" customHeight="1" thickBot="1" x14ac:dyDescent="0.45">
      <c r="N45" s="33"/>
      <c r="O45" s="128"/>
      <c r="P45" s="125"/>
      <c r="Q45" s="115"/>
      <c r="R45" s="141"/>
      <c r="S45" s="120" t="str">
        <f>IF((Q43)&gt;(Q47),O43,O47)</f>
        <v>新竹市立三民國中</v>
      </c>
      <c r="T45" s="120" t="str">
        <f>IF((Q43)&gt;(Q47),P43,P47)</f>
        <v>傅子濬</v>
      </c>
      <c r="U45" s="121">
        <v>0</v>
      </c>
      <c r="W45" s="34"/>
      <c r="X45" s="34"/>
    </row>
    <row r="46" spans="1:28" ht="20.149999999999999" customHeight="1" thickBot="1" x14ac:dyDescent="0.45">
      <c r="H46" s="130"/>
      <c r="I46" s="130"/>
      <c r="J46" s="140">
        <v>17</v>
      </c>
      <c r="K46" s="35"/>
      <c r="L46" s="102"/>
      <c r="M46" s="102"/>
      <c r="N46" s="33"/>
      <c r="O46" s="128"/>
      <c r="P46" s="159"/>
      <c r="Q46" s="115"/>
      <c r="R46" s="142"/>
      <c r="S46" s="134"/>
      <c r="T46" s="134"/>
      <c r="U46" s="143"/>
      <c r="V46" s="35"/>
      <c r="W46" s="34"/>
      <c r="X46" s="144"/>
    </row>
    <row r="47" spans="1:28" ht="20.149999999999999" customHeight="1" thickBot="1" x14ac:dyDescent="0.45">
      <c r="H47" s="157">
        <v>0</v>
      </c>
      <c r="I47" s="120">
        <v>0</v>
      </c>
      <c r="J47" s="121">
        <v>0</v>
      </c>
      <c r="K47" s="35"/>
      <c r="L47" s="128"/>
      <c r="M47" s="128"/>
      <c r="N47" s="153" t="s">
        <v>320</v>
      </c>
      <c r="O47" s="120" t="str">
        <f>IF((M14)&lt;(M18),K14,K18)</f>
        <v>新竹市立三民國中</v>
      </c>
      <c r="P47" s="120" t="str">
        <f>IF((M14)&lt;(M18),L14,L18)</f>
        <v>傅子濬</v>
      </c>
      <c r="Q47" s="121">
        <v>0</v>
      </c>
      <c r="R47" s="35"/>
      <c r="S47" s="35"/>
      <c r="T47" s="35"/>
      <c r="U47" s="146"/>
      <c r="V47" s="136"/>
      <c r="W47" s="128"/>
      <c r="X47" s="128"/>
    </row>
    <row r="48" spans="1:28" ht="20.149999999999999" customHeight="1" thickBot="1" x14ac:dyDescent="0.45">
      <c r="H48" s="35"/>
      <c r="I48" s="33"/>
      <c r="J48" s="35" t="s">
        <v>324</v>
      </c>
      <c r="K48" s="139"/>
      <c r="L48" s="128"/>
      <c r="M48" s="35"/>
      <c r="N48" s="33"/>
      <c r="O48" s="128"/>
      <c r="P48" s="35"/>
      <c r="Q48" s="122">
        <v>16</v>
      </c>
      <c r="R48" s="35"/>
      <c r="S48" s="115"/>
      <c r="U48" s="115" t="s">
        <v>27</v>
      </c>
      <c r="V48" s="139"/>
      <c r="W48" s="128"/>
      <c r="X48" s="128"/>
    </row>
    <row r="49" spans="8:24" ht="20.149999999999999" customHeight="1" thickBot="1" x14ac:dyDescent="0.45">
      <c r="I49" s="153"/>
      <c r="J49" s="35" t="s">
        <v>325</v>
      </c>
      <c r="K49" s="130"/>
      <c r="L49" s="161"/>
      <c r="M49" s="541"/>
      <c r="N49" s="542"/>
      <c r="O49" s="128"/>
      <c r="P49" s="35"/>
      <c r="Q49" s="115"/>
      <c r="R49" s="35"/>
      <c r="T49" s="153"/>
      <c r="U49" s="115" t="s">
        <v>28</v>
      </c>
      <c r="V49" s="130"/>
      <c r="W49" s="154" t="str">
        <f>IF((U45)&gt;(U53),S45,S53)</f>
        <v>新竹市立富禮國民中學</v>
      </c>
      <c r="X49" s="155" t="str">
        <f>IF((U45)&gt;(U53),T45,T53)</f>
        <v>杜易澄</v>
      </c>
    </row>
    <row r="50" spans="8:24" ht="20.149999999999999" customHeight="1" thickBot="1" x14ac:dyDescent="0.45">
      <c r="H50" s="35"/>
      <c r="I50" s="33"/>
      <c r="J50" s="35" t="s">
        <v>326</v>
      </c>
      <c r="K50" s="136"/>
      <c r="L50" s="128"/>
      <c r="M50" s="35"/>
      <c r="N50" s="33"/>
      <c r="O50" s="35"/>
      <c r="P50" s="35"/>
      <c r="Q50" s="122">
        <v>17</v>
      </c>
      <c r="R50" s="35"/>
      <c r="S50" s="115"/>
      <c r="U50" s="115" t="s">
        <v>321</v>
      </c>
      <c r="V50" s="136"/>
      <c r="W50" s="128"/>
      <c r="X50" s="128"/>
    </row>
    <row r="51" spans="8:24" ht="20.149999999999999" customHeight="1" thickBot="1" x14ac:dyDescent="0.45">
      <c r="H51" s="157">
        <v>0</v>
      </c>
      <c r="I51" s="120">
        <v>0</v>
      </c>
      <c r="J51" s="121">
        <v>0</v>
      </c>
      <c r="K51" s="35"/>
      <c r="L51" s="128"/>
      <c r="M51" s="144"/>
      <c r="N51" s="153" t="s">
        <v>322</v>
      </c>
      <c r="O51" s="120" t="str">
        <f>IF((M22)&lt;(M26),K22,K26)</f>
        <v>新竹市立三民國中</v>
      </c>
      <c r="P51" s="120" t="str">
        <f>IF((M22)&lt;(M26),L22,L26)</f>
        <v>林禹皓</v>
      </c>
      <c r="Q51" s="121">
        <v>0</v>
      </c>
      <c r="R51" s="35"/>
      <c r="S51" s="115"/>
      <c r="T51" s="115"/>
      <c r="U51" s="146"/>
      <c r="V51" s="136"/>
      <c r="W51" s="128"/>
      <c r="X51" s="128"/>
    </row>
    <row r="52" spans="8:24" ht="20.149999999999999" customHeight="1" thickBot="1" x14ac:dyDescent="0.45">
      <c r="H52" s="134"/>
      <c r="I52" s="134"/>
      <c r="J52" s="122">
        <v>18</v>
      </c>
      <c r="K52" s="35"/>
      <c r="L52" s="128"/>
      <c r="M52" s="144"/>
      <c r="N52" s="33"/>
      <c r="O52" s="35"/>
      <c r="P52" s="160"/>
      <c r="Q52" s="115"/>
      <c r="R52" s="139"/>
      <c r="S52" s="130"/>
      <c r="T52" s="130"/>
      <c r="U52" s="146"/>
      <c r="V52" s="136"/>
      <c r="W52" s="128"/>
      <c r="X52" s="156"/>
    </row>
    <row r="53" spans="8:24" ht="20.149999999999999" customHeight="1" thickBot="1" x14ac:dyDescent="0.45">
      <c r="N53" s="33"/>
      <c r="O53" s="35"/>
      <c r="P53" s="125"/>
      <c r="Q53" s="115"/>
      <c r="R53" s="141"/>
      <c r="S53" s="120" t="str">
        <f>IF((Q51)&gt;(Q55),O51,O55)</f>
        <v>新竹市立富禮國民中學</v>
      </c>
      <c r="T53" s="120" t="str">
        <f>IF((Q51)&gt;(Q55),P51,P55)</f>
        <v>杜易澄</v>
      </c>
      <c r="U53" s="121">
        <v>0</v>
      </c>
      <c r="V53" s="35"/>
      <c r="W53" s="128"/>
      <c r="X53" s="144"/>
    </row>
    <row r="54" spans="8:24" ht="20.149999999999999" customHeight="1" thickBot="1" x14ac:dyDescent="0.45">
      <c r="N54" s="33"/>
      <c r="O54" s="35"/>
      <c r="P54" s="159"/>
      <c r="Q54" s="115"/>
      <c r="R54" s="142"/>
      <c r="S54" s="134"/>
      <c r="T54" s="134"/>
      <c r="U54" s="122">
        <v>22</v>
      </c>
      <c r="V54" s="35"/>
      <c r="W54" s="128"/>
      <c r="X54" s="144"/>
    </row>
    <row r="55" spans="8:24" ht="20.149999999999999" customHeight="1" thickBot="1" x14ac:dyDescent="0.45">
      <c r="N55" s="153" t="s">
        <v>323</v>
      </c>
      <c r="O55" s="120" t="str">
        <f>IF((M30)&lt;(M34),K30,K34)</f>
        <v>新竹市立富禮國民中學</v>
      </c>
      <c r="P55" s="120" t="str">
        <f>IF((M30)&lt;(M34),L30,L34)</f>
        <v>杜易澄</v>
      </c>
      <c r="Q55" s="121">
        <v>0</v>
      </c>
      <c r="R55" s="35"/>
    </row>
    <row r="56" spans="8:24" ht="20.149999999999999" customHeight="1" x14ac:dyDescent="0.4">
      <c r="Q56" s="118">
        <v>18</v>
      </c>
    </row>
  </sheetData>
  <autoFilter ref="A2:M19"/>
  <mergeCells count="1">
    <mergeCell ref="M49:N49"/>
  </mergeCells>
  <phoneticPr fontId="3" type="noConversion"/>
  <conditionalFormatting sqref="J35 J33 M34 M30 J31 J29 J27 M26 J25 J23 J21 M22 M18 J19 J17 J15 J13 M14 M10 J11 J9 J5 M6 Q8 Q16 Q24 Q32 J7 Y26 U28 U12 Y20 U40 U36 Y38">
    <cfRule type="cellIs" dxfId="15" priority="5" stopIfTrue="1" operator="equal">
      <formula>#REF!</formula>
    </cfRule>
    <cfRule type="cellIs" dxfId="14" priority="6" stopIfTrue="1" operator="greaterThan">
      <formula>#REF!</formula>
    </cfRule>
  </conditionalFormatting>
  <conditionalFormatting sqref="Q43 Q47 Q51 Q55 U53 U45">
    <cfRule type="cellIs" dxfId="13" priority="3" stopIfTrue="1" operator="equal">
      <formula>#REF!</formula>
    </cfRule>
    <cfRule type="cellIs" dxfId="12" priority="4" stopIfTrue="1" operator="greaterThan">
      <formula>#REF!</formula>
    </cfRule>
  </conditionalFormatting>
  <conditionalFormatting sqref="J51 J47">
    <cfRule type="cellIs" dxfId="11" priority="1" stopIfTrue="1" operator="equal">
      <formula>#REF!</formula>
    </cfRule>
    <cfRule type="cellIs" dxfId="10" priority="2" stopIfTrue="1" operator="greaterThan">
      <formula>#REF!</formula>
    </cfRule>
  </conditionalFormatting>
  <printOptions horizontalCentered="1"/>
  <pageMargins left="0.31496062992125984" right="0.47244094488188981" top="0.98425196850393704" bottom="0.74803149606299213" header="0.51181102362204722" footer="0.51181102362204722"/>
  <pageSetup paperSize="9" scale="61" orientation="portrait" r:id="rId1"/>
  <headerFooter alignWithMargins="0">
    <oddHeader>&amp;R&amp;D    &amp;T</oddHeader>
    <oddFooter>&amp;C　　　　　　　　</oddFooter>
  </headerFooter>
  <colBreaks count="1" manualBreakCount="1">
    <brk id="25" min="1" max="4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pageSetUpPr fitToPage="1"/>
  </sheetPr>
  <dimension ref="A1:AB56"/>
  <sheetViews>
    <sheetView view="pageBreakPreview" zoomScale="58" zoomScaleSheetLayoutView="58" workbookViewId="0">
      <selection activeCell="AA11" sqref="AA11"/>
    </sheetView>
  </sheetViews>
  <sheetFormatPr defaultColWidth="9" defaultRowHeight="20.149999999999999" customHeight="1" x14ac:dyDescent="0.4"/>
  <cols>
    <col min="1" max="1" width="5.6328125" style="98" customWidth="1"/>
    <col min="2" max="2" width="25.08984375" style="98" customWidth="1"/>
    <col min="3" max="3" width="17.26953125" style="98" customWidth="1"/>
    <col min="4" max="4" width="12.1796875" style="98" customWidth="1"/>
    <col min="5" max="5" width="4.6328125" style="40" customWidth="1"/>
    <col min="6" max="6" width="4.6328125" style="99" customWidth="1"/>
    <col min="7" max="7" width="4.6328125" style="34" customWidth="1"/>
    <col min="8" max="8" width="10.6328125" style="34" customWidth="1"/>
    <col min="9" max="9" width="8.6328125" style="34" customWidth="1"/>
    <col min="10" max="10" width="4.6328125" style="100" customWidth="1"/>
    <col min="11" max="11" width="10.6328125" style="34" customWidth="1"/>
    <col min="12" max="12" width="8.6328125" style="34" customWidth="1"/>
    <col min="13" max="13" width="4.6328125" style="100" customWidth="1"/>
    <col min="14" max="14" width="4.6328125" style="34" customWidth="1"/>
    <col min="15" max="15" width="10.6328125" style="34" customWidth="1"/>
    <col min="16" max="16" width="8.6328125" style="34" customWidth="1"/>
    <col min="17" max="17" width="4.6328125" style="100" customWidth="1"/>
    <col min="18" max="18" width="4.6328125" style="34" customWidth="1"/>
    <col min="19" max="19" width="10.6328125" style="34" customWidth="1"/>
    <col min="20" max="20" width="8.6328125" style="34" customWidth="1"/>
    <col min="21" max="21" width="4.6328125" style="100" customWidth="1"/>
    <col min="22" max="22" width="4.6328125" style="34" customWidth="1"/>
    <col min="23" max="23" width="15.453125" style="102" customWidth="1"/>
    <col min="24" max="24" width="24.36328125" style="102" customWidth="1"/>
    <col min="25" max="25" width="7.08984375" style="34" customWidth="1"/>
    <col min="26" max="27" width="10.6328125" style="34" customWidth="1"/>
    <col min="28" max="28" width="4.6328125" style="33" customWidth="1"/>
    <col min="29" max="16384" width="9" style="33"/>
  </cols>
  <sheetData>
    <row r="1" spans="1:28" ht="39.9" customHeight="1" thickBot="1" x14ac:dyDescent="0.45">
      <c r="O1" s="101" t="s">
        <v>364</v>
      </c>
    </row>
    <row r="2" spans="1:28" ht="39.9" customHeight="1" x14ac:dyDescent="0.4">
      <c r="A2" s="103" t="s">
        <v>18</v>
      </c>
      <c r="B2" s="104" t="s">
        <v>1</v>
      </c>
      <c r="C2" s="104" t="s">
        <v>7</v>
      </c>
      <c r="D2" s="105" t="s">
        <v>19</v>
      </c>
      <c r="E2" s="106"/>
      <c r="F2" s="30"/>
      <c r="G2" s="30"/>
      <c r="H2" s="30"/>
      <c r="I2" s="30"/>
      <c r="J2" s="106"/>
      <c r="K2" s="30"/>
      <c r="L2" s="107"/>
      <c r="M2" s="108"/>
      <c r="N2" s="107"/>
      <c r="O2" s="109" t="s">
        <v>378</v>
      </c>
      <c r="P2" s="107"/>
      <c r="S2" s="107"/>
      <c r="U2" s="108"/>
      <c r="V2" s="107"/>
      <c r="W2" s="110"/>
      <c r="X2" s="111"/>
      <c r="Y2" s="30"/>
      <c r="Z2" s="112"/>
      <c r="AB2" s="30"/>
    </row>
    <row r="3" spans="1:28" ht="20.149999999999999" customHeight="1" x14ac:dyDescent="0.4">
      <c r="A3" s="113">
        <v>1</v>
      </c>
      <c r="B3" s="113" t="s">
        <v>397</v>
      </c>
      <c r="C3" s="113" t="s">
        <v>403</v>
      </c>
      <c r="D3" s="113">
        <v>605</v>
      </c>
      <c r="E3" s="106"/>
      <c r="F3" s="30"/>
      <c r="G3" s="30"/>
      <c r="H3" s="30"/>
      <c r="I3" s="114" t="s">
        <v>46</v>
      </c>
      <c r="J3" s="115"/>
      <c r="K3" s="35"/>
      <c r="L3" s="114" t="s">
        <v>49</v>
      </c>
      <c r="M3" s="115"/>
      <c r="N3" s="35"/>
      <c r="O3" s="35"/>
      <c r="P3" s="114" t="s">
        <v>50</v>
      </c>
      <c r="R3" s="33"/>
      <c r="S3" s="30"/>
      <c r="T3" s="30"/>
      <c r="U3" s="106"/>
      <c r="V3" s="33" t="s">
        <v>51</v>
      </c>
      <c r="W3" s="116" t="s">
        <v>52</v>
      </c>
      <c r="X3" s="117" t="s">
        <v>13</v>
      </c>
      <c r="Y3" s="34" t="s">
        <v>327</v>
      </c>
      <c r="AB3" s="30"/>
    </row>
    <row r="4" spans="1:28" s="34" customFormat="1" ht="20.149999999999999" customHeight="1" thickBot="1" x14ac:dyDescent="0.45">
      <c r="A4" s="113">
        <v>2</v>
      </c>
      <c r="B4" s="113" t="s">
        <v>397</v>
      </c>
      <c r="C4" s="113" t="s">
        <v>411</v>
      </c>
      <c r="D4" s="113">
        <v>571</v>
      </c>
      <c r="E4" s="100"/>
      <c r="F4" s="112"/>
      <c r="G4" s="35"/>
      <c r="H4" s="35"/>
      <c r="Q4" s="115"/>
      <c r="R4" s="35"/>
      <c r="S4" s="35"/>
      <c r="U4" s="100"/>
      <c r="V4" s="33">
        <v>1</v>
      </c>
      <c r="W4" s="125" t="str">
        <f>W20</f>
        <v>新竹市立富禮國民中學 A</v>
      </c>
      <c r="X4" s="125" t="str">
        <f>X20</f>
        <v>楊于芳</v>
      </c>
      <c r="Y4" s="34">
        <v>80</v>
      </c>
    </row>
    <row r="5" spans="1:28" s="34" customFormat="1" ht="20.149999999999999" customHeight="1" thickBot="1" x14ac:dyDescent="0.45">
      <c r="A5" s="113">
        <v>3</v>
      </c>
      <c r="B5" s="113" t="s">
        <v>401</v>
      </c>
      <c r="C5" s="113" t="s">
        <v>415</v>
      </c>
      <c r="D5" s="113">
        <v>559</v>
      </c>
      <c r="F5" s="119">
        <v>1</v>
      </c>
      <c r="G5" s="120">
        <f>D3</f>
        <v>605</v>
      </c>
      <c r="H5" s="120" t="str">
        <f>B3</f>
        <v>新竹市立富禮國民中學 A</v>
      </c>
      <c r="I5" s="120" t="str">
        <f>C3</f>
        <v>楊于芳</v>
      </c>
      <c r="J5" s="121">
        <v>6</v>
      </c>
      <c r="K5" s="35"/>
      <c r="L5" s="35">
        <v>65</v>
      </c>
      <c r="M5" s="122">
        <v>15</v>
      </c>
      <c r="N5" s="35"/>
      <c r="O5" s="35"/>
      <c r="P5" s="35"/>
      <c r="Q5" s="115"/>
      <c r="R5" s="35"/>
      <c r="S5" s="35"/>
      <c r="T5" s="35"/>
      <c r="U5" s="100"/>
      <c r="V5" s="33">
        <v>2</v>
      </c>
      <c r="W5" s="33" t="s">
        <v>401</v>
      </c>
      <c r="X5" s="33" t="s">
        <v>415</v>
      </c>
      <c r="Y5" s="34">
        <v>59</v>
      </c>
      <c r="Z5" s="117"/>
      <c r="AB5" s="123"/>
    </row>
    <row r="6" spans="1:28" s="34" customFormat="1" ht="20.149999999999999" customHeight="1" thickBot="1" x14ac:dyDescent="0.45">
      <c r="A6" s="113">
        <v>4</v>
      </c>
      <c r="B6" s="113" t="s">
        <v>399</v>
      </c>
      <c r="C6" s="113" t="s">
        <v>407</v>
      </c>
      <c r="D6" s="113">
        <v>558</v>
      </c>
      <c r="E6" s="118">
        <v>10</v>
      </c>
      <c r="F6" s="124"/>
      <c r="G6" s="35"/>
      <c r="H6" s="35"/>
      <c r="I6" s="125"/>
      <c r="J6" s="126"/>
      <c r="K6" s="127" t="s">
        <v>397</v>
      </c>
      <c r="L6" s="120" t="s">
        <v>403</v>
      </c>
      <c r="M6" s="121">
        <v>6</v>
      </c>
      <c r="N6" s="128"/>
      <c r="O6" s="35"/>
      <c r="P6" s="35"/>
      <c r="Q6" s="115"/>
      <c r="R6" s="35"/>
      <c r="S6" s="35"/>
      <c r="T6" s="35"/>
      <c r="U6" s="100"/>
      <c r="V6" s="33">
        <v>3</v>
      </c>
      <c r="W6" s="125" t="str">
        <f>W38</f>
        <v>新竹市光華國中</v>
      </c>
      <c r="X6" s="125" t="str">
        <f>X38</f>
        <v>詹雅涵</v>
      </c>
      <c r="Y6" s="34">
        <v>72</v>
      </c>
      <c r="Z6" s="117"/>
      <c r="AB6" s="123"/>
    </row>
    <row r="7" spans="1:28" s="34" customFormat="1" ht="20.149999999999999" customHeight="1" thickBot="1" x14ac:dyDescent="0.45">
      <c r="A7" s="113">
        <v>5</v>
      </c>
      <c r="B7" s="113" t="s">
        <v>386</v>
      </c>
      <c r="C7" s="113" t="s">
        <v>410</v>
      </c>
      <c r="D7" s="113">
        <v>522</v>
      </c>
      <c r="F7" s="119">
        <v>16</v>
      </c>
      <c r="G7" s="120">
        <f>D18</f>
        <v>0</v>
      </c>
      <c r="H7" s="120">
        <f>B18</f>
        <v>0</v>
      </c>
      <c r="I7" s="120">
        <f>C18</f>
        <v>0</v>
      </c>
      <c r="J7" s="121">
        <v>0</v>
      </c>
      <c r="K7" s="35"/>
      <c r="L7" s="35"/>
      <c r="M7" s="115"/>
      <c r="N7" s="129"/>
      <c r="O7" s="130"/>
      <c r="P7" s="130">
        <v>81</v>
      </c>
      <c r="Q7" s="122">
        <v>15</v>
      </c>
      <c r="R7" s="35"/>
      <c r="S7" s="35"/>
      <c r="T7" s="35"/>
      <c r="U7" s="100"/>
      <c r="V7" s="33">
        <v>4</v>
      </c>
      <c r="W7" s="33" t="s">
        <v>400</v>
      </c>
      <c r="X7" s="33" t="s">
        <v>412</v>
      </c>
      <c r="Y7" s="34">
        <v>56</v>
      </c>
      <c r="AB7" s="123"/>
    </row>
    <row r="8" spans="1:28" s="34" customFormat="1" ht="20.149999999999999" customHeight="1" thickBot="1" x14ac:dyDescent="0.45">
      <c r="A8" s="113">
        <v>6</v>
      </c>
      <c r="B8" s="113" t="s">
        <v>397</v>
      </c>
      <c r="C8" s="113" t="s">
        <v>414</v>
      </c>
      <c r="D8" s="113">
        <v>508</v>
      </c>
      <c r="E8" s="100"/>
      <c r="F8" s="124"/>
      <c r="G8" s="35"/>
      <c r="H8" s="35"/>
      <c r="I8" s="35"/>
      <c r="J8" s="115"/>
      <c r="K8" s="35"/>
      <c r="L8" s="125"/>
      <c r="M8" s="115"/>
      <c r="N8" s="131"/>
      <c r="O8" s="120" t="str">
        <f>IF((M6)&gt;(M10),K6,K10)</f>
        <v>新竹市立富禮國民中學 A</v>
      </c>
      <c r="P8" s="120" t="str">
        <f>IF((M6)&gt;(M10),L6,L10)</f>
        <v>楊于芳</v>
      </c>
      <c r="Q8" s="121">
        <v>6</v>
      </c>
      <c r="R8" s="35"/>
      <c r="S8" s="35"/>
      <c r="T8" s="35"/>
      <c r="U8" s="100"/>
      <c r="V8" s="33">
        <v>5</v>
      </c>
      <c r="W8" s="33" t="s">
        <v>397</v>
      </c>
      <c r="X8" s="33" t="s">
        <v>411</v>
      </c>
      <c r="Y8" s="34">
        <v>64</v>
      </c>
      <c r="AB8" s="123"/>
    </row>
    <row r="9" spans="1:28" s="34" customFormat="1" ht="20.149999999999999" customHeight="1" thickBot="1" x14ac:dyDescent="0.45">
      <c r="A9" s="113">
        <v>7</v>
      </c>
      <c r="B9" s="113" t="s">
        <v>397</v>
      </c>
      <c r="C9" s="113" t="s">
        <v>416</v>
      </c>
      <c r="D9" s="113">
        <v>494</v>
      </c>
      <c r="F9" s="119">
        <v>9</v>
      </c>
      <c r="G9" s="120">
        <f>D11</f>
        <v>486</v>
      </c>
      <c r="H9" s="120" t="str">
        <f>B11</f>
        <v>新竹市立三民國中</v>
      </c>
      <c r="I9" s="120" t="str">
        <f>C11</f>
        <v>倪瑋君</v>
      </c>
      <c r="J9" s="121">
        <v>6</v>
      </c>
      <c r="K9" s="35"/>
      <c r="L9" s="35"/>
      <c r="M9" s="115"/>
      <c r="N9" s="132"/>
      <c r="O9" s="134"/>
      <c r="P9" s="134"/>
      <c r="Q9" s="135"/>
      <c r="R9" s="136"/>
      <c r="S9" s="35"/>
      <c r="T9" s="35"/>
      <c r="U9" s="100"/>
      <c r="V9" s="33">
        <v>6</v>
      </c>
      <c r="W9" s="33" t="s">
        <v>387</v>
      </c>
      <c r="X9" s="33" t="s">
        <v>413</v>
      </c>
      <c r="Y9" s="34">
        <v>63</v>
      </c>
      <c r="Z9" s="117"/>
      <c r="AB9" s="123"/>
    </row>
    <row r="10" spans="1:28" s="34" customFormat="1" ht="20.149999999999999" customHeight="1" thickBot="1" x14ac:dyDescent="0.45">
      <c r="A10" s="113">
        <v>8</v>
      </c>
      <c r="B10" s="113" t="s">
        <v>386</v>
      </c>
      <c r="C10" s="113" t="s">
        <v>408</v>
      </c>
      <c r="D10" s="113">
        <v>491</v>
      </c>
      <c r="E10" s="118">
        <v>11</v>
      </c>
      <c r="F10" s="124"/>
      <c r="G10" s="35"/>
      <c r="H10" s="35"/>
      <c r="I10" s="125"/>
      <c r="J10" s="115"/>
      <c r="K10" s="120" t="s">
        <v>386</v>
      </c>
      <c r="L10" s="120" t="s">
        <v>405</v>
      </c>
      <c r="M10" s="121">
        <v>2</v>
      </c>
      <c r="N10" s="128"/>
      <c r="O10" s="35"/>
      <c r="P10" s="35"/>
      <c r="Q10" s="115"/>
      <c r="R10" s="136"/>
      <c r="S10" s="35"/>
      <c r="T10" s="35"/>
      <c r="U10" s="100"/>
      <c r="V10" s="33">
        <v>7</v>
      </c>
      <c r="W10" s="34" t="s">
        <v>397</v>
      </c>
      <c r="X10" s="33" t="s">
        <v>414</v>
      </c>
      <c r="Y10" s="34">
        <v>64</v>
      </c>
      <c r="Z10" s="117"/>
      <c r="AB10" s="123"/>
    </row>
    <row r="11" spans="1:28" s="34" customFormat="1" ht="20.149999999999999" customHeight="1" thickBot="1" x14ac:dyDescent="0.45">
      <c r="A11" s="113">
        <v>9</v>
      </c>
      <c r="B11" s="113" t="s">
        <v>386</v>
      </c>
      <c r="C11" s="113" t="s">
        <v>405</v>
      </c>
      <c r="D11" s="113">
        <v>486</v>
      </c>
      <c r="F11" s="119">
        <v>8</v>
      </c>
      <c r="G11" s="120">
        <f>D10</f>
        <v>491</v>
      </c>
      <c r="H11" s="120" t="str">
        <f>B10</f>
        <v>新竹市立三民國中</v>
      </c>
      <c r="I11" s="120" t="str">
        <f>C10</f>
        <v>黃宥芹</v>
      </c>
      <c r="J11" s="121">
        <v>0</v>
      </c>
      <c r="K11" s="35"/>
      <c r="L11" s="35">
        <v>50</v>
      </c>
      <c r="M11" s="122">
        <v>15</v>
      </c>
      <c r="N11" s="128"/>
      <c r="O11" s="35"/>
      <c r="P11" s="138"/>
      <c r="Q11" s="115"/>
      <c r="R11" s="139"/>
      <c r="S11" s="130"/>
      <c r="T11" s="130">
        <v>80</v>
      </c>
      <c r="U11" s="140">
        <v>15</v>
      </c>
      <c r="V11" s="33">
        <v>8</v>
      </c>
      <c r="W11" s="34" t="s">
        <v>386</v>
      </c>
      <c r="X11" s="33" t="s">
        <v>405</v>
      </c>
      <c r="Y11" s="34">
        <v>63</v>
      </c>
      <c r="AB11" s="123"/>
    </row>
    <row r="12" spans="1:28" s="34" customFormat="1" ht="20.149999999999999" customHeight="1" thickBot="1" x14ac:dyDescent="0.45">
      <c r="A12" s="113">
        <v>10</v>
      </c>
      <c r="B12" s="113" t="s">
        <v>400</v>
      </c>
      <c r="C12" s="113" t="s">
        <v>412</v>
      </c>
      <c r="D12" s="113">
        <v>463</v>
      </c>
      <c r="E12" s="100"/>
      <c r="F12" s="124"/>
      <c r="G12" s="35"/>
      <c r="H12" s="35"/>
      <c r="I12" s="35"/>
      <c r="J12" s="115"/>
      <c r="K12" s="35"/>
      <c r="L12" s="35"/>
      <c r="M12" s="115"/>
      <c r="N12" s="128"/>
      <c r="O12" s="35"/>
      <c r="P12" s="125"/>
      <c r="Q12" s="115"/>
      <c r="R12" s="141"/>
      <c r="S12" s="120" t="str">
        <f>IF((Q8)&gt;(Q16),O8,O16)</f>
        <v>新竹市立富禮國民中學 A</v>
      </c>
      <c r="T12" s="120" t="str">
        <f>IF((Q8)&gt;(Q16),P8,P16)</f>
        <v>楊于芳</v>
      </c>
      <c r="U12" s="121">
        <v>6</v>
      </c>
      <c r="V12" s="33">
        <v>9</v>
      </c>
      <c r="W12" s="120" t="s">
        <v>397</v>
      </c>
      <c r="X12" s="120" t="s">
        <v>416</v>
      </c>
      <c r="AB12" s="123"/>
    </row>
    <row r="13" spans="1:28" s="34" customFormat="1" ht="20.149999999999999" customHeight="1" thickBot="1" x14ac:dyDescent="0.45">
      <c r="A13" s="113">
        <v>11</v>
      </c>
      <c r="B13" s="113" t="s">
        <v>398</v>
      </c>
      <c r="C13" s="113" t="s">
        <v>404</v>
      </c>
      <c r="D13" s="113">
        <v>453</v>
      </c>
      <c r="F13" s="119">
        <v>5</v>
      </c>
      <c r="G13" s="120">
        <f>D7</f>
        <v>522</v>
      </c>
      <c r="H13" s="120" t="str">
        <f>B7</f>
        <v>新竹市立三民國中</v>
      </c>
      <c r="I13" s="120" t="str">
        <f>C7</f>
        <v>徐巧譯</v>
      </c>
      <c r="J13" s="121">
        <v>2</v>
      </c>
      <c r="K13" s="35"/>
      <c r="L13" s="35">
        <v>63</v>
      </c>
      <c r="M13" s="122">
        <v>16</v>
      </c>
      <c r="N13" s="128"/>
      <c r="O13" s="35"/>
      <c r="P13" s="138"/>
      <c r="Q13" s="115"/>
      <c r="R13" s="142"/>
      <c r="S13" s="134"/>
      <c r="T13" s="134"/>
      <c r="U13" s="143"/>
      <c r="V13" s="33">
        <v>10</v>
      </c>
      <c r="W13" s="34" t="s">
        <v>386</v>
      </c>
      <c r="X13" s="100" t="s">
        <v>410</v>
      </c>
      <c r="Y13" s="571">
        <v>62</v>
      </c>
      <c r="AB13" s="123"/>
    </row>
    <row r="14" spans="1:28" s="34" customFormat="1" ht="20.149999999999999" customHeight="1" thickBot="1" x14ac:dyDescent="0.45">
      <c r="A14" s="113">
        <v>12</v>
      </c>
      <c r="B14" s="113" t="s">
        <v>387</v>
      </c>
      <c r="C14" s="113" t="s">
        <v>413</v>
      </c>
      <c r="D14" s="113">
        <v>424</v>
      </c>
      <c r="E14" s="118">
        <v>12</v>
      </c>
      <c r="F14" s="124"/>
      <c r="G14" s="35"/>
      <c r="H14" s="35"/>
      <c r="I14" s="125"/>
      <c r="J14" s="115"/>
      <c r="K14" s="120" t="s">
        <v>387</v>
      </c>
      <c r="L14" s="120" t="s">
        <v>413</v>
      </c>
      <c r="M14" s="121">
        <v>3</v>
      </c>
      <c r="N14" s="128"/>
      <c r="O14" s="35"/>
      <c r="P14" s="35"/>
      <c r="Q14" s="115"/>
      <c r="R14" s="136"/>
      <c r="S14" s="35"/>
      <c r="T14" s="35"/>
      <c r="U14" s="146"/>
      <c r="V14" s="33">
        <v>11</v>
      </c>
      <c r="W14" s="35" t="s">
        <v>398</v>
      </c>
      <c r="X14" s="35" t="s">
        <v>404</v>
      </c>
      <c r="Y14" s="34">
        <v>53</v>
      </c>
      <c r="Z14" s="147"/>
      <c r="AA14" s="148"/>
      <c r="AB14" s="123"/>
    </row>
    <row r="15" spans="1:28" s="34" customFormat="1" ht="20.149999999999999" customHeight="1" thickBot="1" x14ac:dyDescent="0.45">
      <c r="A15" s="113">
        <v>13</v>
      </c>
      <c r="B15" s="113" t="s">
        <v>400</v>
      </c>
      <c r="C15" s="113" t="s">
        <v>406</v>
      </c>
      <c r="D15" s="113">
        <v>420</v>
      </c>
      <c r="F15" s="119">
        <v>12</v>
      </c>
      <c r="G15" s="120">
        <f>D14</f>
        <v>424</v>
      </c>
      <c r="H15" s="120" t="str">
        <f>B14</f>
        <v>苗栗縣立大倫國民中學</v>
      </c>
      <c r="I15" s="120" t="str">
        <f>C14</f>
        <v>謝詠雯</v>
      </c>
      <c r="J15" s="121">
        <v>6</v>
      </c>
      <c r="K15" s="35"/>
      <c r="L15" s="35"/>
      <c r="M15" s="115"/>
      <c r="N15" s="129"/>
      <c r="O15" s="130"/>
      <c r="P15" s="130"/>
      <c r="Q15" s="149"/>
      <c r="R15" s="136"/>
      <c r="S15" s="35"/>
      <c r="T15" s="35"/>
      <c r="U15" s="146"/>
      <c r="V15" s="33">
        <v>12</v>
      </c>
      <c r="W15" s="35" t="s">
        <v>386</v>
      </c>
      <c r="X15" s="35" t="s">
        <v>408</v>
      </c>
      <c r="Y15" s="34">
        <v>41</v>
      </c>
      <c r="Z15" s="150"/>
      <c r="AA15" s="148"/>
      <c r="AB15" s="123"/>
    </row>
    <row r="16" spans="1:28" s="34" customFormat="1" ht="20.149999999999999" customHeight="1" thickBot="1" x14ac:dyDescent="0.45">
      <c r="A16" s="113">
        <v>14</v>
      </c>
      <c r="B16" s="113" t="s">
        <v>387</v>
      </c>
      <c r="C16" s="113" t="s">
        <v>409</v>
      </c>
      <c r="D16" s="113">
        <v>414</v>
      </c>
      <c r="E16" s="100"/>
      <c r="F16" s="124"/>
      <c r="G16" s="35"/>
      <c r="H16" s="35"/>
      <c r="I16" s="35"/>
      <c r="J16" s="115"/>
      <c r="K16" s="35"/>
      <c r="L16" s="125"/>
      <c r="M16" s="115"/>
      <c r="N16" s="131"/>
      <c r="O16" s="120" t="str">
        <f>IF((M14)&gt;(M18),K14,K18)</f>
        <v>新竹市光華國中</v>
      </c>
      <c r="P16" s="120" t="str">
        <f>IF((M14)&gt;(M18),L14,L18)</f>
        <v>詹雅涵</v>
      </c>
      <c r="Q16" s="121">
        <v>0</v>
      </c>
      <c r="R16" s="35"/>
      <c r="S16" s="35"/>
      <c r="T16" s="35"/>
      <c r="U16" s="146"/>
      <c r="V16" s="33">
        <v>13</v>
      </c>
      <c r="W16" s="35" t="s">
        <v>387</v>
      </c>
      <c r="X16" s="35" t="s">
        <v>409</v>
      </c>
      <c r="Y16" s="35">
        <v>40</v>
      </c>
      <c r="Z16" s="35"/>
      <c r="AA16" s="35"/>
      <c r="AB16" s="123"/>
    </row>
    <row r="17" spans="1:28" s="34" customFormat="1" ht="20.149999999999999" customHeight="1" thickBot="1" x14ac:dyDescent="0.45">
      <c r="A17" s="113">
        <v>15</v>
      </c>
      <c r="B17" s="113" t="s">
        <v>387</v>
      </c>
      <c r="C17" s="113" t="s">
        <v>468</v>
      </c>
      <c r="D17" s="113">
        <v>165</v>
      </c>
      <c r="F17" s="119">
        <v>13</v>
      </c>
      <c r="G17" s="120">
        <f>D15</f>
        <v>420</v>
      </c>
      <c r="H17" s="120" t="str">
        <f>B15</f>
        <v>新竹市立富禮國民中學 B</v>
      </c>
      <c r="I17" s="120" t="str">
        <f>C15</f>
        <v>林俞均</v>
      </c>
      <c r="J17" s="121">
        <v>0</v>
      </c>
      <c r="K17" s="35"/>
      <c r="L17" s="35"/>
      <c r="M17" s="115"/>
      <c r="N17" s="132"/>
      <c r="O17" s="134"/>
      <c r="P17" s="134">
        <v>67</v>
      </c>
      <c r="Q17" s="122">
        <v>16</v>
      </c>
      <c r="R17" s="35"/>
      <c r="S17" s="115"/>
      <c r="T17" s="115"/>
      <c r="U17" s="146"/>
      <c r="V17" s="33">
        <v>14</v>
      </c>
      <c r="W17" s="35" t="s">
        <v>400</v>
      </c>
      <c r="X17" s="35" t="s">
        <v>406</v>
      </c>
      <c r="Y17" s="572">
        <v>38</v>
      </c>
    </row>
    <row r="18" spans="1:28" s="34" customFormat="1" ht="20.149999999999999" customHeight="1" thickBot="1" x14ac:dyDescent="0.45">
      <c r="A18" s="113">
        <v>16</v>
      </c>
      <c r="B18" s="113"/>
      <c r="C18" s="113"/>
      <c r="D18" s="113"/>
      <c r="E18" s="118">
        <v>13</v>
      </c>
      <c r="F18" s="124"/>
      <c r="G18" s="35"/>
      <c r="H18" s="35"/>
      <c r="I18" s="125"/>
      <c r="J18" s="115"/>
      <c r="K18" s="120" t="s">
        <v>399</v>
      </c>
      <c r="L18" s="120" t="s">
        <v>407</v>
      </c>
      <c r="M18" s="121">
        <v>7</v>
      </c>
      <c r="N18" s="128"/>
      <c r="O18" s="35"/>
      <c r="P18" s="35"/>
      <c r="Q18" s="115"/>
      <c r="R18" s="35"/>
      <c r="S18" s="115"/>
      <c r="U18" s="146"/>
      <c r="V18" s="33">
        <v>15</v>
      </c>
      <c r="W18" s="35" t="s">
        <v>387</v>
      </c>
      <c r="X18" s="35" t="s">
        <v>468</v>
      </c>
      <c r="Y18" s="34">
        <v>27</v>
      </c>
    </row>
    <row r="19" spans="1:28" s="34" customFormat="1" ht="20.149999999999999" customHeight="1" thickBot="1" x14ac:dyDescent="0.45">
      <c r="A19" s="31"/>
      <c r="B19" s="152"/>
      <c r="C19" s="152"/>
      <c r="D19" s="31"/>
      <c r="F19" s="119">
        <v>4</v>
      </c>
      <c r="G19" s="120">
        <f>D6</f>
        <v>558</v>
      </c>
      <c r="H19" s="120" t="str">
        <f>B6</f>
        <v>新竹市光華國中</v>
      </c>
      <c r="I19" s="120" t="str">
        <f>C6</f>
        <v>詹雅涵</v>
      </c>
      <c r="J19" s="121">
        <v>6</v>
      </c>
      <c r="K19" s="35"/>
      <c r="L19" s="35">
        <v>67</v>
      </c>
      <c r="M19" s="122">
        <v>16</v>
      </c>
      <c r="N19" s="128"/>
      <c r="O19" s="35"/>
      <c r="P19" s="35"/>
      <c r="Q19" s="115"/>
      <c r="R19" s="35"/>
      <c r="S19" s="115"/>
      <c r="U19" s="115" t="s">
        <v>44</v>
      </c>
      <c r="V19" s="33">
        <v>16</v>
      </c>
      <c r="W19" s="35"/>
      <c r="X19" s="35"/>
      <c r="Y19" s="115"/>
      <c r="Z19" s="35"/>
      <c r="AA19" s="35"/>
      <c r="AB19" s="123"/>
    </row>
    <row r="20" spans="1:28" s="34" customFormat="1" ht="20.149999999999999" customHeight="1" thickBot="1" x14ac:dyDescent="0.45">
      <c r="A20" s="31"/>
      <c r="B20" s="152"/>
      <c r="C20" s="152"/>
      <c r="D20" s="31"/>
      <c r="E20" s="100"/>
      <c r="F20" s="124"/>
      <c r="G20" s="35"/>
      <c r="H20" s="35"/>
      <c r="I20" s="35"/>
      <c r="J20" s="115"/>
      <c r="K20" s="35"/>
      <c r="L20" s="35"/>
      <c r="M20" s="115"/>
      <c r="N20" s="128"/>
      <c r="O20" s="35"/>
      <c r="P20" s="35"/>
      <c r="Q20" s="115"/>
      <c r="R20" s="35"/>
      <c r="T20" s="153"/>
      <c r="U20" s="115" t="s">
        <v>42</v>
      </c>
      <c r="V20" s="130"/>
      <c r="W20" s="154" t="s">
        <v>397</v>
      </c>
      <c r="X20" s="155" t="s">
        <v>403</v>
      </c>
      <c r="Y20" s="115"/>
      <c r="Z20" s="35"/>
      <c r="AA20" s="35"/>
      <c r="AB20" s="123"/>
    </row>
    <row r="21" spans="1:28" s="34" customFormat="1" ht="20.149999999999999" customHeight="1" thickBot="1" x14ac:dyDescent="0.45">
      <c r="A21" s="31"/>
      <c r="B21" s="152"/>
      <c r="C21" s="152"/>
      <c r="D21" s="31"/>
      <c r="E21" s="100"/>
      <c r="F21" s="119">
        <v>3</v>
      </c>
      <c r="G21" s="120">
        <f>D5</f>
        <v>559</v>
      </c>
      <c r="H21" s="120" t="str">
        <f>B5</f>
        <v>台南市中山國中</v>
      </c>
      <c r="I21" s="120" t="str">
        <f>C5</f>
        <v>連翊汝</v>
      </c>
      <c r="J21" s="121">
        <v>6</v>
      </c>
      <c r="K21" s="35"/>
      <c r="L21" s="35">
        <v>67</v>
      </c>
      <c r="M21" s="122">
        <v>17</v>
      </c>
      <c r="N21" s="128"/>
      <c r="O21" s="35"/>
      <c r="P21" s="35"/>
      <c r="Q21" s="115"/>
      <c r="R21" s="35"/>
      <c r="S21" s="115"/>
      <c r="U21" s="115" t="s">
        <v>43</v>
      </c>
      <c r="V21" s="136"/>
      <c r="W21" s="35"/>
      <c r="X21" s="35"/>
      <c r="Y21" s="35"/>
      <c r="Z21" s="35"/>
      <c r="AA21" s="35"/>
      <c r="AB21" s="123"/>
    </row>
    <row r="22" spans="1:28" s="34" customFormat="1" ht="20.149999999999999" customHeight="1" thickBot="1" x14ac:dyDescent="0.45">
      <c r="A22" s="31"/>
      <c r="B22" s="31"/>
      <c r="C22" s="31"/>
      <c r="D22" s="31"/>
      <c r="E22" s="118">
        <v>14</v>
      </c>
      <c r="F22" s="124"/>
      <c r="G22" s="35"/>
      <c r="H22" s="35"/>
      <c r="I22" s="125"/>
      <c r="J22" s="115"/>
      <c r="K22" s="120" t="s">
        <v>401</v>
      </c>
      <c r="L22" s="120" t="s">
        <v>415</v>
      </c>
      <c r="M22" s="121">
        <v>6</v>
      </c>
      <c r="N22" s="128"/>
      <c r="O22" s="35"/>
      <c r="P22" s="35"/>
      <c r="Q22" s="115"/>
      <c r="R22" s="35"/>
      <c r="S22" s="115"/>
      <c r="U22" s="146"/>
      <c r="V22" s="136"/>
      <c r="W22" s="35"/>
      <c r="X22" s="35"/>
      <c r="Y22" s="35"/>
      <c r="Z22" s="35"/>
      <c r="AA22" s="35"/>
      <c r="AB22" s="123"/>
    </row>
    <row r="23" spans="1:28" s="34" customFormat="1" ht="20.149999999999999" customHeight="1" thickBot="1" x14ac:dyDescent="0.45">
      <c r="A23" s="31"/>
      <c r="B23" s="152"/>
      <c r="C23" s="152"/>
      <c r="D23" s="31"/>
      <c r="E23" s="100"/>
      <c r="F23" s="119">
        <v>14</v>
      </c>
      <c r="G23" s="120">
        <f>D16</f>
        <v>414</v>
      </c>
      <c r="H23" s="120" t="str">
        <f>B16</f>
        <v>苗栗縣立大倫國民中學</v>
      </c>
      <c r="I23" s="120" t="str">
        <f>C16</f>
        <v>徐意婷</v>
      </c>
      <c r="J23" s="121">
        <v>0</v>
      </c>
      <c r="K23" s="35"/>
      <c r="L23" s="35"/>
      <c r="M23" s="115"/>
      <c r="N23" s="129"/>
      <c r="O23" s="130"/>
      <c r="P23" s="130">
        <v>77</v>
      </c>
      <c r="Q23" s="122">
        <v>17</v>
      </c>
      <c r="R23" s="35"/>
      <c r="S23" s="115"/>
      <c r="T23" s="115"/>
      <c r="U23" s="146"/>
      <c r="V23" s="136"/>
      <c r="W23" s="35"/>
      <c r="X23" s="35"/>
      <c r="Y23" s="35"/>
      <c r="Z23" s="35"/>
      <c r="AA23" s="35"/>
      <c r="AB23" s="123"/>
    </row>
    <row r="24" spans="1:28" s="34" customFormat="1" ht="20.149999999999999" customHeight="1" thickBot="1" x14ac:dyDescent="0.45">
      <c r="A24" s="31"/>
      <c r="B24" s="152"/>
      <c r="C24" s="152"/>
      <c r="D24" s="31"/>
      <c r="E24" s="100"/>
      <c r="F24" s="124"/>
      <c r="G24" s="35"/>
      <c r="H24" s="35"/>
      <c r="I24" s="35"/>
      <c r="J24" s="115"/>
      <c r="K24" s="35"/>
      <c r="L24" s="125"/>
      <c r="M24" s="115"/>
      <c r="N24" s="131"/>
      <c r="O24" s="120" t="str">
        <f>IF((M22)&gt;(M26),K22,K26)</f>
        <v>台南市中山國中</v>
      </c>
      <c r="P24" s="120" t="str">
        <f>IF((M22)&gt;(M26),L22,L26)</f>
        <v>連翊汝</v>
      </c>
      <c r="Q24" s="121">
        <v>6</v>
      </c>
      <c r="R24" s="35"/>
      <c r="S24" s="115"/>
      <c r="T24" s="115"/>
      <c r="U24" s="146"/>
      <c r="V24" s="136"/>
      <c r="W24" s="35"/>
      <c r="X24" s="35"/>
      <c r="Y24" s="35"/>
      <c r="Z24" s="35"/>
      <c r="AA24" s="125"/>
      <c r="AB24" s="123"/>
    </row>
    <row r="25" spans="1:28" s="34" customFormat="1" ht="20.149999999999999" customHeight="1" thickBot="1" x14ac:dyDescent="0.45">
      <c r="A25" s="31"/>
      <c r="B25" s="152"/>
      <c r="C25" s="152"/>
      <c r="D25" s="31"/>
      <c r="E25" s="100"/>
      <c r="F25" s="119">
        <v>11</v>
      </c>
      <c r="G25" s="120">
        <f>D13</f>
        <v>453</v>
      </c>
      <c r="H25" s="120" t="str">
        <f>B13</f>
        <v>新竹市培英國中</v>
      </c>
      <c r="I25" s="120" t="str">
        <f>C13</f>
        <v>廖珮涵</v>
      </c>
      <c r="J25" s="121">
        <v>2</v>
      </c>
      <c r="K25" s="35"/>
      <c r="L25" s="35"/>
      <c r="M25" s="115"/>
      <c r="N25" s="132"/>
      <c r="O25" s="134"/>
      <c r="P25" s="134"/>
      <c r="Q25" s="135"/>
      <c r="R25" s="136"/>
      <c r="S25" s="35"/>
      <c r="T25" s="35"/>
      <c r="U25" s="146"/>
      <c r="V25" s="136"/>
      <c r="W25" s="35"/>
      <c r="X25" s="115"/>
      <c r="Y25" s="115"/>
      <c r="Z25" s="115"/>
      <c r="AA25" s="100"/>
      <c r="AB25" s="123"/>
    </row>
    <row r="26" spans="1:28" s="34" customFormat="1" ht="20.149999999999999" customHeight="1" thickBot="1" x14ac:dyDescent="0.45">
      <c r="A26" s="31"/>
      <c r="B26" s="152"/>
      <c r="C26" s="152"/>
      <c r="D26" s="31"/>
      <c r="E26" s="118">
        <v>15</v>
      </c>
      <c r="F26" s="124"/>
      <c r="G26" s="35"/>
      <c r="H26" s="35"/>
      <c r="I26" s="125"/>
      <c r="J26" s="115"/>
      <c r="K26" s="120" t="s">
        <v>472</v>
      </c>
      <c r="L26" s="120" t="s">
        <v>414</v>
      </c>
      <c r="M26" s="121">
        <v>2</v>
      </c>
      <c r="N26" s="128"/>
      <c r="O26" s="35"/>
      <c r="P26" s="35"/>
      <c r="Q26" s="115"/>
      <c r="R26" s="136"/>
      <c r="S26" s="35"/>
      <c r="T26" s="35"/>
      <c r="U26" s="146"/>
      <c r="V26" s="136"/>
      <c r="W26" s="35"/>
      <c r="X26" s="115"/>
      <c r="Y26" s="115"/>
      <c r="Z26" s="115"/>
      <c r="AA26" s="115"/>
      <c r="AB26" s="123"/>
    </row>
    <row r="27" spans="1:28" s="34" customFormat="1" ht="20.149999999999999" customHeight="1" thickBot="1" x14ac:dyDescent="0.45">
      <c r="A27" s="31"/>
      <c r="B27" s="152"/>
      <c r="C27" s="152"/>
      <c r="D27" s="31"/>
      <c r="E27" s="100"/>
      <c r="F27" s="119">
        <v>6</v>
      </c>
      <c r="G27" s="120">
        <f>D8</f>
        <v>508</v>
      </c>
      <c r="H27" s="120" t="str">
        <f>B8</f>
        <v>新竹市立富禮國民中學 A</v>
      </c>
      <c r="I27" s="120" t="str">
        <f>C8</f>
        <v>楊羽希</v>
      </c>
      <c r="J27" s="121">
        <v>6</v>
      </c>
      <c r="K27" s="35"/>
      <c r="L27" s="35">
        <v>64</v>
      </c>
      <c r="M27" s="122">
        <v>17</v>
      </c>
      <c r="N27" s="128"/>
      <c r="O27" s="35"/>
      <c r="P27" s="138"/>
      <c r="Q27" s="115"/>
      <c r="R27" s="139"/>
      <c r="S27" s="130"/>
      <c r="T27" s="130"/>
      <c r="U27" s="146"/>
      <c r="V27" s="136"/>
      <c r="W27" s="35"/>
      <c r="X27" s="115"/>
      <c r="Y27" s="100"/>
      <c r="Z27" s="100"/>
      <c r="AA27" s="100"/>
      <c r="AB27" s="123"/>
    </row>
    <row r="28" spans="1:28" s="34" customFormat="1" ht="20.149999999999999" customHeight="1" thickBot="1" x14ac:dyDescent="0.45">
      <c r="A28" s="31"/>
      <c r="B28" s="152"/>
      <c r="C28" s="152"/>
      <c r="D28" s="31"/>
      <c r="E28" s="100"/>
      <c r="F28" s="124"/>
      <c r="G28" s="35"/>
      <c r="H28" s="35"/>
      <c r="I28" s="35"/>
      <c r="J28" s="115"/>
      <c r="K28" s="35"/>
      <c r="L28" s="35"/>
      <c r="M28" s="115"/>
      <c r="N28" s="128"/>
      <c r="O28" s="35"/>
      <c r="P28" s="125"/>
      <c r="Q28" s="115"/>
      <c r="R28" s="141"/>
      <c r="S28" s="120" t="s">
        <v>401</v>
      </c>
      <c r="T28" s="120" t="s">
        <v>415</v>
      </c>
      <c r="U28" s="121">
        <v>0</v>
      </c>
      <c r="V28" s="35"/>
      <c r="W28" s="35"/>
      <c r="X28" s="100"/>
      <c r="Y28" s="115"/>
      <c r="Z28" s="100"/>
      <c r="AA28" s="100"/>
      <c r="AB28" s="123"/>
    </row>
    <row r="29" spans="1:28" s="34" customFormat="1" ht="20.149999999999999" customHeight="1" thickBot="1" x14ac:dyDescent="0.45">
      <c r="A29" s="31"/>
      <c r="B29" s="152"/>
      <c r="C29" s="152"/>
      <c r="D29" s="31"/>
      <c r="E29" s="100"/>
      <c r="F29" s="119">
        <v>7</v>
      </c>
      <c r="G29" s="120">
        <f>D9</f>
        <v>494</v>
      </c>
      <c r="H29" s="120" t="str">
        <f>B9</f>
        <v>新竹市立富禮國民中學 A</v>
      </c>
      <c r="I29" s="120" t="str">
        <f>C9</f>
        <v>曾祈恩</v>
      </c>
      <c r="J29" s="121">
        <v>4</v>
      </c>
      <c r="K29" s="35"/>
      <c r="L29" s="35">
        <v>60</v>
      </c>
      <c r="M29" s="122">
        <v>18</v>
      </c>
      <c r="N29" s="128"/>
      <c r="O29" s="35"/>
      <c r="P29" s="138"/>
      <c r="Q29" s="115"/>
      <c r="R29" s="142"/>
      <c r="S29" s="134"/>
      <c r="T29" s="134">
        <v>59</v>
      </c>
      <c r="U29" s="122">
        <v>16</v>
      </c>
      <c r="V29" s="35"/>
      <c r="W29" s="35"/>
      <c r="X29" s="100"/>
      <c r="Y29" s="115"/>
      <c r="Z29" s="115"/>
      <c r="AA29" s="115"/>
      <c r="AB29" s="123"/>
    </row>
    <row r="30" spans="1:28" s="34" customFormat="1" ht="20.149999999999999" customHeight="1" thickBot="1" x14ac:dyDescent="0.45">
      <c r="A30" s="31"/>
      <c r="B30" s="152"/>
      <c r="C30" s="152"/>
      <c r="D30" s="31"/>
      <c r="E30" s="118">
        <v>16</v>
      </c>
      <c r="F30" s="124"/>
      <c r="G30" s="35"/>
      <c r="H30" s="35"/>
      <c r="I30" s="125"/>
      <c r="J30" s="115"/>
      <c r="K30" s="120" t="s">
        <v>400</v>
      </c>
      <c r="L30" s="120" t="s">
        <v>412</v>
      </c>
      <c r="M30" s="121">
        <v>6</v>
      </c>
      <c r="N30" s="128"/>
      <c r="O30" s="35"/>
      <c r="P30" s="35"/>
      <c r="Q30" s="115"/>
      <c r="R30" s="136"/>
      <c r="S30" s="35"/>
      <c r="T30" s="35"/>
      <c r="U30" s="115"/>
      <c r="V30" s="35"/>
      <c r="W30" s="35"/>
      <c r="X30" s="100"/>
      <c r="Y30" s="115"/>
      <c r="Z30" s="115"/>
      <c r="AA30" s="115"/>
      <c r="AB30" s="123"/>
    </row>
    <row r="31" spans="1:28" s="34" customFormat="1" ht="20.149999999999999" customHeight="1" thickBot="1" x14ac:dyDescent="0.45">
      <c r="A31" s="31"/>
      <c r="B31" s="152"/>
      <c r="C31" s="152"/>
      <c r="D31" s="31"/>
      <c r="E31" s="100"/>
      <c r="F31" s="119">
        <v>10</v>
      </c>
      <c r="G31" s="120">
        <f>D12</f>
        <v>463</v>
      </c>
      <c r="H31" s="120" t="str">
        <f>B12</f>
        <v>新竹市立富禮國民中學 B</v>
      </c>
      <c r="I31" s="120" t="str">
        <f>C12</f>
        <v>卲芃榛</v>
      </c>
      <c r="J31" s="121">
        <v>6</v>
      </c>
      <c r="K31" s="35"/>
      <c r="L31" s="35"/>
      <c r="M31" s="115"/>
      <c r="N31" s="129"/>
      <c r="O31" s="130"/>
      <c r="P31" s="130"/>
      <c r="Q31" s="149"/>
      <c r="R31" s="136"/>
      <c r="U31" s="100"/>
      <c r="Z31" s="115"/>
      <c r="AA31" s="115"/>
      <c r="AB31" s="123"/>
    </row>
    <row r="32" spans="1:28" s="34" customFormat="1" ht="20.149999999999999" customHeight="1" thickBot="1" x14ac:dyDescent="0.45">
      <c r="A32" s="31"/>
      <c r="B32" s="152"/>
      <c r="C32" s="152"/>
      <c r="D32" s="31"/>
      <c r="E32" s="100"/>
      <c r="F32" s="124"/>
      <c r="G32" s="35"/>
      <c r="H32" s="35"/>
      <c r="I32" s="35"/>
      <c r="J32" s="115"/>
      <c r="K32" s="35"/>
      <c r="L32" s="125"/>
      <c r="M32" s="115"/>
      <c r="N32" s="131"/>
      <c r="O32" s="120" t="str">
        <f>IF((M30)&gt;(M34),K30,K34)</f>
        <v>新竹市立富禮國民中學 B</v>
      </c>
      <c r="P32" s="120" t="str">
        <f>IF((M30)&gt;(M34),L30,L34)</f>
        <v>卲芃榛</v>
      </c>
      <c r="Q32" s="121">
        <v>2</v>
      </c>
      <c r="R32" s="35"/>
      <c r="U32" s="100"/>
      <c r="Z32" s="115"/>
      <c r="AA32" s="115"/>
      <c r="AB32" s="123"/>
    </row>
    <row r="33" spans="1:28" s="34" customFormat="1" ht="20.149999999999999" customHeight="1" thickBot="1" x14ac:dyDescent="0.45">
      <c r="A33" s="31"/>
      <c r="B33" s="152"/>
      <c r="C33" s="152"/>
      <c r="D33" s="31"/>
      <c r="E33" s="100"/>
      <c r="F33" s="119">
        <v>15</v>
      </c>
      <c r="G33" s="120">
        <f>D17</f>
        <v>165</v>
      </c>
      <c r="H33" s="120" t="str">
        <f>B17</f>
        <v>苗栗縣立大倫國民中學</v>
      </c>
      <c r="I33" s="120" t="str">
        <f>C17</f>
        <v>田聖熙</v>
      </c>
      <c r="J33" s="121">
        <v>0</v>
      </c>
      <c r="K33" s="35"/>
      <c r="L33" s="35"/>
      <c r="M33" s="115"/>
      <c r="N33" s="132"/>
      <c r="O33" s="35"/>
      <c r="P33" s="35">
        <v>63</v>
      </c>
      <c r="Q33" s="122">
        <v>18</v>
      </c>
      <c r="R33" s="35"/>
      <c r="U33" s="100"/>
      <c r="Z33" s="115"/>
      <c r="AA33" s="115"/>
      <c r="AB33" s="123"/>
    </row>
    <row r="34" spans="1:28" s="34" customFormat="1" ht="20.149999999999999" customHeight="1" thickBot="1" x14ac:dyDescent="0.45">
      <c r="A34" s="31"/>
      <c r="B34" s="152"/>
      <c r="C34" s="152"/>
      <c r="D34" s="31"/>
      <c r="E34" s="118">
        <v>17</v>
      </c>
      <c r="F34" s="124"/>
      <c r="G34" s="35"/>
      <c r="H34" s="35"/>
      <c r="I34" s="125"/>
      <c r="J34" s="115"/>
      <c r="K34" s="120" t="s">
        <v>397</v>
      </c>
      <c r="L34" s="120" t="s">
        <v>411</v>
      </c>
      <c r="M34" s="121">
        <v>5</v>
      </c>
      <c r="N34" s="128"/>
      <c r="O34" s="35"/>
      <c r="P34" s="35"/>
      <c r="Q34" s="115"/>
      <c r="R34" s="35"/>
      <c r="U34" s="100"/>
      <c r="Z34" s="35"/>
      <c r="AA34" s="151"/>
      <c r="AB34" s="123"/>
    </row>
    <row r="35" spans="1:28" s="34" customFormat="1" ht="20.149999999999999" customHeight="1" thickBot="1" x14ac:dyDescent="0.45">
      <c r="A35" s="31"/>
      <c r="B35" s="152"/>
      <c r="C35" s="152"/>
      <c r="D35" s="31"/>
      <c r="E35" s="100"/>
      <c r="F35" s="119">
        <v>2</v>
      </c>
      <c r="G35" s="120">
        <f>D4</f>
        <v>571</v>
      </c>
      <c r="H35" s="120" t="str">
        <f>B4</f>
        <v>新竹市立富禮國民中學 A</v>
      </c>
      <c r="I35" s="120" t="str">
        <f>C4</f>
        <v>林品妍</v>
      </c>
      <c r="J35" s="121">
        <v>6</v>
      </c>
      <c r="K35" s="35"/>
      <c r="L35" s="35">
        <v>64</v>
      </c>
      <c r="M35" s="122">
        <v>18</v>
      </c>
      <c r="N35" s="128"/>
      <c r="O35" s="35"/>
      <c r="P35" s="35"/>
      <c r="Q35" s="115"/>
      <c r="R35" s="35"/>
      <c r="S35" s="130"/>
      <c r="T35" s="130">
        <v>72</v>
      </c>
      <c r="U35" s="140">
        <v>17</v>
      </c>
      <c r="V35" s="35"/>
      <c r="Z35" s="35"/>
      <c r="AA35" s="35"/>
      <c r="AB35" s="123"/>
    </row>
    <row r="36" spans="1:28" s="34" customFormat="1" ht="20.149999999999999" customHeight="1" thickBot="1" x14ac:dyDescent="0.45">
      <c r="A36" s="98"/>
      <c r="B36" s="98"/>
      <c r="C36" s="98"/>
      <c r="D36" s="98"/>
      <c r="E36" s="100"/>
      <c r="F36" s="99"/>
      <c r="J36" s="100"/>
      <c r="M36" s="100"/>
      <c r="N36" s="102"/>
      <c r="Q36" s="100"/>
      <c r="S36" s="157" t="s">
        <v>399</v>
      </c>
      <c r="T36" s="120" t="s">
        <v>407</v>
      </c>
      <c r="U36" s="121">
        <v>6</v>
      </c>
      <c r="V36" s="35"/>
      <c r="W36" s="35"/>
      <c r="X36" s="35"/>
      <c r="AB36" s="123"/>
    </row>
    <row r="37" spans="1:28" ht="20.149999999999999" customHeight="1" thickBot="1" x14ac:dyDescent="0.45">
      <c r="S37" s="35"/>
      <c r="T37" s="33"/>
      <c r="U37" s="35" t="s">
        <v>45</v>
      </c>
      <c r="V37" s="139"/>
      <c r="W37" s="35"/>
      <c r="X37" s="35"/>
      <c r="Y37" s="115"/>
    </row>
    <row r="38" spans="1:28" ht="20.149999999999999" customHeight="1" thickBot="1" x14ac:dyDescent="0.45">
      <c r="T38" s="153"/>
      <c r="U38" s="35" t="s">
        <v>42</v>
      </c>
      <c r="V38" s="130"/>
      <c r="W38" s="120" t="s">
        <v>399</v>
      </c>
      <c r="X38" s="155" t="s">
        <v>407</v>
      </c>
      <c r="Y38" s="115"/>
    </row>
    <row r="39" spans="1:28" ht="20.149999999999999" customHeight="1" thickBot="1" x14ac:dyDescent="0.45">
      <c r="S39" s="35"/>
      <c r="T39" s="33"/>
      <c r="U39" s="35" t="s">
        <v>43</v>
      </c>
      <c r="V39" s="136"/>
      <c r="W39" s="35"/>
      <c r="X39" s="35"/>
      <c r="Y39" s="35"/>
    </row>
    <row r="40" spans="1:28" ht="20.149999999999999" customHeight="1" thickBot="1" x14ac:dyDescent="0.45">
      <c r="S40" s="157" t="s">
        <v>400</v>
      </c>
      <c r="T40" s="120" t="s">
        <v>412</v>
      </c>
      <c r="U40" s="121">
        <v>0</v>
      </c>
      <c r="V40" s="35"/>
      <c r="W40" s="35"/>
      <c r="X40" s="100"/>
      <c r="Y40" s="115"/>
    </row>
    <row r="41" spans="1:28" ht="20.149999999999999" customHeight="1" x14ac:dyDescent="0.4">
      <c r="S41" s="134"/>
      <c r="T41" s="134">
        <v>56</v>
      </c>
      <c r="U41" s="122">
        <v>18</v>
      </c>
      <c r="V41" s="35"/>
      <c r="W41" s="35"/>
      <c r="X41" s="100"/>
      <c r="Y41" s="115"/>
    </row>
    <row r="42" spans="1:28" ht="20.149999999999999" customHeight="1" thickBot="1" x14ac:dyDescent="0.45">
      <c r="Q42" s="118">
        <v>15</v>
      </c>
    </row>
    <row r="43" spans="1:28" ht="20.149999999999999" customHeight="1" thickBot="1" x14ac:dyDescent="0.45">
      <c r="N43" s="158" t="s">
        <v>319</v>
      </c>
      <c r="O43" s="120"/>
      <c r="P43" s="120"/>
      <c r="Q43" s="121"/>
      <c r="R43" s="35"/>
      <c r="S43" s="35"/>
      <c r="T43" s="35"/>
      <c r="V43" s="137"/>
      <c r="X43" s="331"/>
    </row>
    <row r="44" spans="1:28" ht="20.149999999999999" customHeight="1" thickBot="1" x14ac:dyDescent="0.45">
      <c r="N44" s="33"/>
      <c r="O44" s="133"/>
      <c r="P44" s="134"/>
      <c r="Q44" s="135"/>
      <c r="R44" s="136"/>
      <c r="S44" s="35"/>
      <c r="T44" s="35"/>
      <c r="U44" s="118">
        <v>21</v>
      </c>
      <c r="V44" s="137"/>
      <c r="X44" s="331"/>
    </row>
    <row r="45" spans="1:28" ht="20.149999999999999" customHeight="1" thickBot="1" x14ac:dyDescent="0.45">
      <c r="N45" s="33"/>
      <c r="O45" s="128"/>
      <c r="P45" s="125"/>
      <c r="Q45" s="115"/>
      <c r="R45" s="141"/>
      <c r="S45" s="120">
        <f>IF((Q43)&gt;(Q47),O43,O47)</f>
        <v>0</v>
      </c>
      <c r="T45" s="120">
        <f>IF((Q43)&gt;(Q47),P43,P47)</f>
        <v>0</v>
      </c>
      <c r="U45" s="121"/>
    </row>
    <row r="46" spans="1:28" ht="20.149999999999999" customHeight="1" thickBot="1" x14ac:dyDescent="0.45">
      <c r="H46" s="130"/>
      <c r="I46" s="130"/>
      <c r="J46" s="140">
        <v>17</v>
      </c>
      <c r="K46" s="35"/>
      <c r="L46" s="102"/>
      <c r="M46" s="102"/>
      <c r="N46" s="33"/>
      <c r="O46" s="128"/>
      <c r="P46" s="159"/>
      <c r="Q46" s="115"/>
      <c r="R46" s="142"/>
      <c r="S46" s="134"/>
      <c r="T46" s="134"/>
      <c r="U46" s="143"/>
      <c r="V46" s="35"/>
      <c r="X46" s="144"/>
    </row>
    <row r="47" spans="1:28" ht="20.149999999999999" customHeight="1" thickBot="1" x14ac:dyDescent="0.45">
      <c r="H47" s="157"/>
      <c r="I47" s="120"/>
      <c r="J47" s="121"/>
      <c r="K47" s="35"/>
      <c r="L47" s="128"/>
      <c r="M47" s="128"/>
      <c r="N47" s="153" t="s">
        <v>320</v>
      </c>
      <c r="O47" s="120"/>
      <c r="P47" s="120"/>
      <c r="Q47" s="121"/>
      <c r="R47" s="35"/>
      <c r="S47" s="35"/>
      <c r="T47" s="35"/>
      <c r="U47" s="146"/>
      <c r="V47" s="136"/>
      <c r="W47" s="128"/>
      <c r="X47" s="128"/>
    </row>
    <row r="48" spans="1:28" ht="20.149999999999999" customHeight="1" thickBot="1" x14ac:dyDescent="0.45">
      <c r="H48" s="35"/>
      <c r="I48" s="33"/>
      <c r="J48" s="35" t="s">
        <v>324</v>
      </c>
      <c r="K48" s="139"/>
      <c r="L48" s="128"/>
      <c r="M48" s="35"/>
      <c r="N48" s="33"/>
      <c r="O48" s="128"/>
      <c r="P48" s="35"/>
      <c r="Q48" s="122">
        <v>16</v>
      </c>
      <c r="R48" s="35"/>
      <c r="S48" s="115"/>
      <c r="U48" s="115" t="s">
        <v>27</v>
      </c>
      <c r="V48" s="139"/>
      <c r="W48" s="128"/>
      <c r="X48" s="128"/>
    </row>
    <row r="49" spans="8:24" ht="20.149999999999999" customHeight="1" thickBot="1" x14ac:dyDescent="0.45">
      <c r="I49" s="153"/>
      <c r="J49" s="35" t="s">
        <v>325</v>
      </c>
      <c r="K49" s="130"/>
      <c r="L49" s="161"/>
      <c r="M49" s="541"/>
      <c r="N49" s="542"/>
      <c r="O49" s="128"/>
      <c r="P49" s="35"/>
      <c r="Q49" s="115"/>
      <c r="R49" s="35"/>
      <c r="T49" s="153"/>
      <c r="U49" s="115" t="s">
        <v>28</v>
      </c>
      <c r="V49" s="130"/>
      <c r="W49" s="329" t="str">
        <f>IF((U45)&gt;(U53),S45,S53)</f>
        <v>新竹市立富禮國民中學 A</v>
      </c>
      <c r="X49" s="330" t="str">
        <f>IF((U45)&gt;(U53),T45,T53)</f>
        <v>林品妍</v>
      </c>
    </row>
    <row r="50" spans="8:24" ht="20.149999999999999" customHeight="1" thickBot="1" x14ac:dyDescent="0.45">
      <c r="H50" s="35"/>
      <c r="I50" s="33"/>
      <c r="J50" s="35" t="s">
        <v>326</v>
      </c>
      <c r="K50" s="136"/>
      <c r="L50" s="128"/>
      <c r="M50" s="35"/>
      <c r="N50" s="33"/>
      <c r="O50" s="35"/>
      <c r="P50" s="35"/>
      <c r="Q50" s="122">
        <v>17</v>
      </c>
      <c r="R50" s="35"/>
      <c r="S50" s="115"/>
      <c r="U50" s="115" t="s">
        <v>321</v>
      </c>
      <c r="V50" s="136"/>
      <c r="W50" s="128"/>
      <c r="X50" s="128"/>
    </row>
    <row r="51" spans="8:24" ht="20.149999999999999" customHeight="1" thickBot="1" x14ac:dyDescent="0.45">
      <c r="H51" s="157"/>
      <c r="I51" s="120"/>
      <c r="J51" s="121"/>
      <c r="K51" s="35"/>
      <c r="L51" s="128"/>
      <c r="M51" s="144"/>
      <c r="N51" s="153" t="s">
        <v>322</v>
      </c>
      <c r="O51" s="120" t="str">
        <f>IF((M22)&lt;(M26),K22,K26)</f>
        <v>新竹市立富禮國民中學 A</v>
      </c>
      <c r="P51" s="120" t="str">
        <f>IF((M22)&lt;(M26),L22,L26)</f>
        <v>楊羽希</v>
      </c>
      <c r="Q51" s="121"/>
      <c r="R51" s="35"/>
      <c r="S51" s="115"/>
      <c r="T51" s="115"/>
      <c r="U51" s="146"/>
      <c r="V51" s="136"/>
      <c r="W51" s="128"/>
      <c r="X51" s="128"/>
    </row>
    <row r="52" spans="8:24" ht="20.149999999999999" customHeight="1" thickBot="1" x14ac:dyDescent="0.45">
      <c r="H52" s="134"/>
      <c r="I52" s="134"/>
      <c r="J52" s="122">
        <v>18</v>
      </c>
      <c r="K52" s="35"/>
      <c r="L52" s="128"/>
      <c r="M52" s="144"/>
      <c r="N52" s="33"/>
      <c r="O52" s="35"/>
      <c r="P52" s="160"/>
      <c r="Q52" s="115"/>
      <c r="R52" s="139"/>
      <c r="S52" s="130"/>
      <c r="T52" s="130"/>
      <c r="U52" s="146"/>
      <c r="V52" s="136"/>
      <c r="W52" s="128"/>
      <c r="X52" s="156"/>
    </row>
    <row r="53" spans="8:24" ht="20.149999999999999" customHeight="1" thickBot="1" x14ac:dyDescent="0.45">
      <c r="N53" s="33"/>
      <c r="O53" s="35"/>
      <c r="P53" s="125"/>
      <c r="Q53" s="115"/>
      <c r="R53" s="141"/>
      <c r="S53" s="120" t="str">
        <f>IF((Q51)&gt;(Q55),O51,O55)</f>
        <v>新竹市立富禮國民中學 A</v>
      </c>
      <c r="T53" s="120" t="str">
        <f>IF((Q51)&gt;(Q55),P51,P55)</f>
        <v>林品妍</v>
      </c>
      <c r="U53" s="121"/>
      <c r="V53" s="35"/>
      <c r="W53" s="128"/>
      <c r="X53" s="144"/>
    </row>
    <row r="54" spans="8:24" ht="20.149999999999999" customHeight="1" thickBot="1" x14ac:dyDescent="0.45">
      <c r="N54" s="33"/>
      <c r="O54" s="35"/>
      <c r="P54" s="159"/>
      <c r="Q54" s="115"/>
      <c r="R54" s="142"/>
      <c r="S54" s="134"/>
      <c r="T54" s="134"/>
      <c r="U54" s="122">
        <v>22</v>
      </c>
      <c r="V54" s="35"/>
      <c r="W54" s="128"/>
      <c r="X54" s="144"/>
    </row>
    <row r="55" spans="8:24" ht="20.149999999999999" customHeight="1" thickBot="1" x14ac:dyDescent="0.45">
      <c r="N55" s="153" t="s">
        <v>323</v>
      </c>
      <c r="O55" s="120" t="str">
        <f>IF((M30)&lt;(M34),K30,K34)</f>
        <v>新竹市立富禮國民中學 A</v>
      </c>
      <c r="P55" s="120" t="str">
        <f>IF((M30)&lt;(M34),L30,L34)</f>
        <v>林品妍</v>
      </c>
      <c r="Q55" s="121"/>
      <c r="R55" s="35"/>
    </row>
    <row r="56" spans="8:24" ht="20.149999999999999" customHeight="1" x14ac:dyDescent="0.4">
      <c r="Q56" s="118">
        <v>18</v>
      </c>
    </row>
  </sheetData>
  <mergeCells count="1">
    <mergeCell ref="M49:N49"/>
  </mergeCells>
  <phoneticPr fontId="3" type="noConversion"/>
  <conditionalFormatting sqref="J35 J33 M34 M30 J31 J29 J27 M26 J25 J23 J21 M22 M18 J19 J17 J15 J13 M14 M10 J11 J9 J5 M6 Q8 Q16 Q24 Q32 J7 Y26 U28 U12 Y20 U40 U36 Y38">
    <cfRule type="cellIs" dxfId="9" priority="5" stopIfTrue="1" operator="equal">
      <formula>#REF!</formula>
    </cfRule>
    <cfRule type="cellIs" dxfId="8" priority="6" stopIfTrue="1" operator="greaterThan">
      <formula>#REF!</formula>
    </cfRule>
  </conditionalFormatting>
  <conditionalFormatting sqref="Q43 Q47 Q51 Q55 U53 U45">
    <cfRule type="cellIs" dxfId="7" priority="3" stopIfTrue="1" operator="equal">
      <formula>#REF!</formula>
    </cfRule>
    <cfRule type="cellIs" dxfId="6" priority="4" stopIfTrue="1" operator="greaterThan">
      <formula>#REF!</formula>
    </cfRule>
  </conditionalFormatting>
  <conditionalFormatting sqref="J51 J47">
    <cfRule type="cellIs" dxfId="5" priority="1" stopIfTrue="1" operator="equal">
      <formula>#REF!</formula>
    </cfRule>
    <cfRule type="cellIs" dxfId="4" priority="2" stopIfTrue="1" operator="greaterThan">
      <formula>#REF!</formula>
    </cfRule>
  </conditionalFormatting>
  <printOptions horizontalCentered="1"/>
  <pageMargins left="0.31496062992125984" right="0.47244094488188981" top="0.98425196850393704" bottom="0.74803149606299213" header="0.51181102362204722" footer="0.51181102362204722"/>
  <pageSetup paperSize="9" scale="55" orientation="portrait" r:id="rId1"/>
  <headerFooter alignWithMargins="0">
    <oddHeader>&amp;R&amp;D    &amp;T</oddHeader>
    <oddFooter>&amp;C　　　　　　　　</oddFooter>
  </headerFooter>
  <colBreaks count="1" manualBreakCount="1">
    <brk id="25" min="1" max="48"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F36"/>
  <sheetViews>
    <sheetView view="pageBreakPreview" topLeftCell="A16" zoomScale="80" zoomScaleSheetLayoutView="80" workbookViewId="0">
      <selection activeCell="D30" sqref="D30:F35"/>
    </sheetView>
  </sheetViews>
  <sheetFormatPr defaultRowHeight="17" x14ac:dyDescent="0.4"/>
  <cols>
    <col min="1" max="1" width="14.1796875" style="5" customWidth="1"/>
    <col min="2" max="2" width="19.36328125" style="5" customWidth="1"/>
    <col min="3" max="3" width="5.81640625" style="5" customWidth="1"/>
    <col min="4" max="4" width="27.1796875" style="5" customWidth="1"/>
    <col min="5" max="5" width="7.81640625" style="5" bestFit="1" customWidth="1"/>
    <col min="6" max="6" width="9" style="5"/>
    <col min="8" max="8" width="14.1796875" customWidth="1"/>
    <col min="9" max="9" width="20.26953125" customWidth="1"/>
    <col min="10" max="10" width="4.36328125" customWidth="1"/>
    <col min="11" max="11" width="23.6328125" customWidth="1"/>
  </cols>
  <sheetData>
    <row r="1" spans="1:6" ht="18" thickTop="1" thickBot="1" x14ac:dyDescent="0.45">
      <c r="A1" s="7" t="s">
        <v>16</v>
      </c>
      <c r="B1" s="8" t="s">
        <v>17</v>
      </c>
      <c r="C1" s="8" t="s">
        <v>18</v>
      </c>
      <c r="D1" s="20" t="s">
        <v>14</v>
      </c>
      <c r="E1" s="8" t="s">
        <v>15</v>
      </c>
      <c r="F1" s="8" t="s">
        <v>19</v>
      </c>
    </row>
    <row r="2" spans="1:6" ht="17.5" thickTop="1" x14ac:dyDescent="0.4">
      <c r="A2" s="544" t="s">
        <v>41</v>
      </c>
      <c r="B2" s="547" t="s">
        <v>379</v>
      </c>
      <c r="C2" s="6">
        <v>1</v>
      </c>
      <c r="D2" s="555" t="s">
        <v>385</v>
      </c>
      <c r="E2" s="6" t="s">
        <v>389</v>
      </c>
      <c r="F2" s="556">
        <v>641</v>
      </c>
    </row>
    <row r="3" spans="1:6" x14ac:dyDescent="0.4">
      <c r="A3" s="491"/>
      <c r="B3" s="548"/>
      <c r="C3" s="3">
        <v>2</v>
      </c>
      <c r="D3" s="3" t="s">
        <v>385</v>
      </c>
      <c r="E3" s="3" t="s">
        <v>388</v>
      </c>
      <c r="F3" s="466">
        <v>618</v>
      </c>
    </row>
    <row r="4" spans="1:6" x14ac:dyDescent="0.4">
      <c r="A4" s="491"/>
      <c r="B4" s="548"/>
      <c r="C4" s="3">
        <v>3</v>
      </c>
      <c r="D4" s="3" t="s">
        <v>386</v>
      </c>
      <c r="E4" s="3" t="s">
        <v>395</v>
      </c>
      <c r="F4" s="466">
        <v>569</v>
      </c>
    </row>
    <row r="5" spans="1:6" x14ac:dyDescent="0.4">
      <c r="A5" s="491"/>
      <c r="B5" s="548"/>
      <c r="C5" s="3">
        <v>4</v>
      </c>
      <c r="D5" s="3" t="s">
        <v>386</v>
      </c>
      <c r="E5" s="3" t="s">
        <v>393</v>
      </c>
      <c r="F5" s="466">
        <v>537</v>
      </c>
    </row>
    <row r="6" spans="1:6" ht="17.5" thickBot="1" x14ac:dyDescent="0.45">
      <c r="A6" s="529"/>
      <c r="B6" s="549"/>
      <c r="C6" s="3">
        <v>5</v>
      </c>
      <c r="D6" s="557" t="s">
        <v>385</v>
      </c>
      <c r="E6" s="558" t="s">
        <v>391</v>
      </c>
      <c r="F6" s="559">
        <v>441</v>
      </c>
    </row>
    <row r="7" spans="1:6" ht="17.5" thickTop="1" x14ac:dyDescent="0.4">
      <c r="A7" s="544" t="s">
        <v>36</v>
      </c>
      <c r="B7" s="547" t="s">
        <v>380</v>
      </c>
      <c r="C7" s="6">
        <v>1</v>
      </c>
      <c r="D7" s="555" t="s">
        <v>397</v>
      </c>
      <c r="E7" s="6" t="s">
        <v>403</v>
      </c>
      <c r="F7" s="556">
        <v>605</v>
      </c>
    </row>
    <row r="8" spans="1:6" x14ac:dyDescent="0.4">
      <c r="A8" s="491"/>
      <c r="B8" s="548"/>
      <c r="C8" s="3">
        <v>2</v>
      </c>
      <c r="D8" s="3" t="s">
        <v>397</v>
      </c>
      <c r="E8" s="3" t="s">
        <v>411</v>
      </c>
      <c r="F8" s="466">
        <v>571</v>
      </c>
    </row>
    <row r="9" spans="1:6" x14ac:dyDescent="0.4">
      <c r="A9" s="491"/>
      <c r="B9" s="548"/>
      <c r="C9" s="3">
        <v>3</v>
      </c>
      <c r="D9" s="3" t="s">
        <v>399</v>
      </c>
      <c r="E9" s="3" t="s">
        <v>407</v>
      </c>
      <c r="F9" s="466">
        <v>558</v>
      </c>
    </row>
    <row r="10" spans="1:6" x14ac:dyDescent="0.4">
      <c r="A10" s="491"/>
      <c r="B10" s="548"/>
      <c r="C10" s="3">
        <v>4</v>
      </c>
      <c r="D10" s="3" t="s">
        <v>386</v>
      </c>
      <c r="E10" s="3" t="s">
        <v>410</v>
      </c>
      <c r="F10" s="466">
        <v>522</v>
      </c>
    </row>
    <row r="11" spans="1:6" x14ac:dyDescent="0.4">
      <c r="A11" s="491"/>
      <c r="B11" s="548"/>
      <c r="C11" s="3">
        <v>5</v>
      </c>
      <c r="D11" s="3" t="s">
        <v>397</v>
      </c>
      <c r="E11" s="3" t="s">
        <v>414</v>
      </c>
      <c r="F11" s="466">
        <v>508</v>
      </c>
    </row>
    <row r="12" spans="1:6" ht="17.5" thickBot="1" x14ac:dyDescent="0.45">
      <c r="A12" s="529"/>
      <c r="B12" s="549"/>
      <c r="C12" s="3">
        <v>6</v>
      </c>
      <c r="D12" s="557" t="s">
        <v>397</v>
      </c>
      <c r="E12" s="558" t="s">
        <v>416</v>
      </c>
      <c r="F12" s="559">
        <v>494</v>
      </c>
    </row>
    <row r="13" spans="1:6" ht="17.5" thickTop="1" x14ac:dyDescent="0.4">
      <c r="A13" s="544" t="s">
        <v>39</v>
      </c>
      <c r="B13" s="547" t="s">
        <v>381</v>
      </c>
      <c r="C13" s="6">
        <v>1</v>
      </c>
      <c r="D13" s="6" t="s">
        <v>385</v>
      </c>
      <c r="E13" s="6" t="s">
        <v>389</v>
      </c>
      <c r="F13" s="556">
        <v>80</v>
      </c>
    </row>
    <row r="14" spans="1:6" x14ac:dyDescent="0.4">
      <c r="A14" s="491"/>
      <c r="B14" s="548"/>
      <c r="C14" s="3">
        <v>2</v>
      </c>
      <c r="D14" s="3" t="s">
        <v>385</v>
      </c>
      <c r="E14" s="3" t="s">
        <v>388</v>
      </c>
      <c r="F14" s="466">
        <v>79</v>
      </c>
    </row>
    <row r="15" spans="1:6" x14ac:dyDescent="0.4">
      <c r="A15" s="491"/>
      <c r="B15" s="548"/>
      <c r="C15" s="3">
        <v>3</v>
      </c>
      <c r="D15" s="3" t="s">
        <v>386</v>
      </c>
      <c r="E15" s="3" t="s">
        <v>393</v>
      </c>
      <c r="F15" s="466">
        <v>72</v>
      </c>
    </row>
    <row r="16" spans="1:6" x14ac:dyDescent="0.4">
      <c r="A16" s="491"/>
      <c r="B16" s="548"/>
      <c r="C16" s="3">
        <v>4</v>
      </c>
      <c r="D16" s="3" t="s">
        <v>386</v>
      </c>
      <c r="E16" s="3" t="s">
        <v>395</v>
      </c>
      <c r="F16" s="466">
        <v>71</v>
      </c>
    </row>
    <row r="17" spans="1:6" ht="17.5" thickBot="1" x14ac:dyDescent="0.45">
      <c r="A17" s="491"/>
      <c r="B17" s="548"/>
      <c r="C17" s="3">
        <v>5</v>
      </c>
      <c r="D17" s="462" t="s">
        <v>385</v>
      </c>
      <c r="E17" s="462" t="s">
        <v>391</v>
      </c>
      <c r="F17" s="469">
        <v>65</v>
      </c>
    </row>
    <row r="18" spans="1:6" x14ac:dyDescent="0.4">
      <c r="A18" s="546" t="s">
        <v>39</v>
      </c>
      <c r="B18" s="552" t="s">
        <v>380</v>
      </c>
      <c r="C18" s="463">
        <v>1</v>
      </c>
      <c r="D18" s="463" t="s">
        <v>397</v>
      </c>
      <c r="E18" s="463" t="s">
        <v>403</v>
      </c>
      <c r="F18" s="463">
        <v>80</v>
      </c>
    </row>
    <row r="19" spans="1:6" x14ac:dyDescent="0.4">
      <c r="A19" s="491"/>
      <c r="B19" s="548"/>
      <c r="C19" s="3">
        <v>2</v>
      </c>
      <c r="D19" s="3" t="s">
        <v>399</v>
      </c>
      <c r="E19" s="3" t="s">
        <v>407</v>
      </c>
      <c r="F19" s="3">
        <v>72</v>
      </c>
    </row>
    <row r="20" spans="1:6" x14ac:dyDescent="0.4">
      <c r="A20" s="491"/>
      <c r="B20" s="548"/>
      <c r="C20" s="3">
        <v>3</v>
      </c>
      <c r="D20" s="3" t="s">
        <v>400</v>
      </c>
      <c r="E20" s="3" t="s">
        <v>412</v>
      </c>
      <c r="F20" s="3">
        <v>56</v>
      </c>
    </row>
    <row r="21" spans="1:6" x14ac:dyDescent="0.4">
      <c r="A21" s="491"/>
      <c r="B21" s="548"/>
      <c r="C21" s="3">
        <v>4</v>
      </c>
      <c r="D21" s="3" t="s">
        <v>397</v>
      </c>
      <c r="E21" s="3" t="s">
        <v>411</v>
      </c>
      <c r="F21" s="3">
        <v>64</v>
      </c>
    </row>
    <row r="22" spans="1:6" x14ac:dyDescent="0.4">
      <c r="A22" s="491"/>
      <c r="B22" s="548"/>
      <c r="C22" s="3">
        <v>5</v>
      </c>
      <c r="D22" s="3" t="s">
        <v>397</v>
      </c>
      <c r="E22" s="3" t="s">
        <v>414</v>
      </c>
      <c r="F22" s="3">
        <v>64</v>
      </c>
    </row>
    <row r="23" spans="1:6" ht="17.5" thickBot="1" x14ac:dyDescent="0.45">
      <c r="A23" s="545"/>
      <c r="B23" s="550"/>
      <c r="C23" s="38">
        <v>6</v>
      </c>
      <c r="D23" s="37" t="s">
        <v>386</v>
      </c>
      <c r="E23" s="38" t="s">
        <v>405</v>
      </c>
      <c r="F23" s="467">
        <v>63</v>
      </c>
    </row>
    <row r="24" spans="1:6" x14ac:dyDescent="0.4">
      <c r="A24" s="546" t="s">
        <v>36</v>
      </c>
      <c r="B24" s="552" t="s">
        <v>483</v>
      </c>
      <c r="C24" s="463">
        <v>1</v>
      </c>
      <c r="D24" s="464" t="s">
        <v>386</v>
      </c>
      <c r="E24" s="463" t="s">
        <v>420</v>
      </c>
      <c r="F24" s="465">
        <v>679</v>
      </c>
    </row>
    <row r="25" spans="1:6" x14ac:dyDescent="0.4">
      <c r="A25" s="491"/>
      <c r="B25" s="548"/>
      <c r="C25" s="3">
        <v>2</v>
      </c>
      <c r="D25" s="25" t="s">
        <v>386</v>
      </c>
      <c r="E25" s="3" t="s">
        <v>418</v>
      </c>
      <c r="F25" s="466">
        <v>657</v>
      </c>
    </row>
    <row r="26" spans="1:6" x14ac:dyDescent="0.4">
      <c r="A26" s="491"/>
      <c r="B26" s="548"/>
      <c r="C26" s="3">
        <v>3</v>
      </c>
      <c r="D26" s="25" t="s">
        <v>385</v>
      </c>
      <c r="E26" s="3" t="s">
        <v>426</v>
      </c>
      <c r="F26" s="466">
        <v>630</v>
      </c>
    </row>
    <row r="27" spans="1:6" x14ac:dyDescent="0.4">
      <c r="A27" s="491"/>
      <c r="B27" s="548"/>
      <c r="C27" s="3">
        <v>4</v>
      </c>
      <c r="D27" s="25" t="s">
        <v>385</v>
      </c>
      <c r="E27" s="3" t="s">
        <v>423</v>
      </c>
      <c r="F27" s="466">
        <v>581</v>
      </c>
    </row>
    <row r="28" spans="1:6" x14ac:dyDescent="0.4">
      <c r="A28" s="491"/>
      <c r="B28" s="548"/>
      <c r="C28" s="3">
        <v>5</v>
      </c>
      <c r="D28" s="25" t="s">
        <v>385</v>
      </c>
      <c r="E28" s="3" t="s">
        <v>424</v>
      </c>
      <c r="F28" s="466">
        <v>555</v>
      </c>
    </row>
    <row r="29" spans="1:6" ht="17.5" thickBot="1" x14ac:dyDescent="0.45">
      <c r="A29" s="545"/>
      <c r="B29" s="550"/>
      <c r="C29" s="461">
        <v>6</v>
      </c>
      <c r="D29" s="468" t="s">
        <v>386</v>
      </c>
      <c r="E29" s="462" t="s">
        <v>422</v>
      </c>
      <c r="F29" s="469">
        <v>514</v>
      </c>
    </row>
    <row r="30" spans="1:6" x14ac:dyDescent="0.4">
      <c r="A30" s="546" t="s">
        <v>36</v>
      </c>
      <c r="B30" s="552" t="s">
        <v>484</v>
      </c>
      <c r="C30" s="39" t="s">
        <v>23</v>
      </c>
      <c r="D30" s="464" t="s">
        <v>399</v>
      </c>
      <c r="E30" s="463" t="s">
        <v>430</v>
      </c>
      <c r="F30" s="465">
        <v>667</v>
      </c>
    </row>
    <row r="31" spans="1:6" x14ac:dyDescent="0.4">
      <c r="A31" s="491"/>
      <c r="B31" s="548"/>
      <c r="C31" s="3" t="s">
        <v>24</v>
      </c>
      <c r="D31" s="25" t="s">
        <v>386</v>
      </c>
      <c r="E31" s="3" t="s">
        <v>434</v>
      </c>
      <c r="F31" s="466">
        <v>650</v>
      </c>
    </row>
    <row r="32" spans="1:6" x14ac:dyDescent="0.4">
      <c r="A32" s="491"/>
      <c r="B32" s="548"/>
      <c r="C32" s="3" t="s">
        <v>25</v>
      </c>
      <c r="D32" s="25" t="s">
        <v>386</v>
      </c>
      <c r="E32" s="3" t="s">
        <v>435</v>
      </c>
      <c r="F32" s="466">
        <v>645</v>
      </c>
    </row>
    <row r="33" spans="1:6" x14ac:dyDescent="0.4">
      <c r="A33" s="491"/>
      <c r="B33" s="548"/>
      <c r="C33" s="3" t="s">
        <v>26</v>
      </c>
      <c r="D33" s="25" t="s">
        <v>386</v>
      </c>
      <c r="E33" s="3" t="s">
        <v>431</v>
      </c>
      <c r="F33" s="466">
        <v>645</v>
      </c>
    </row>
    <row r="34" spans="1:6" x14ac:dyDescent="0.4">
      <c r="A34" s="491"/>
      <c r="B34" s="548"/>
      <c r="C34" s="3" t="s">
        <v>27</v>
      </c>
      <c r="D34" s="25" t="s">
        <v>386</v>
      </c>
      <c r="E34" s="3" t="s">
        <v>428</v>
      </c>
      <c r="F34" s="466">
        <v>639</v>
      </c>
    </row>
    <row r="35" spans="1:6" ht="17.5" thickBot="1" x14ac:dyDescent="0.45">
      <c r="A35" s="560"/>
      <c r="B35" s="553"/>
      <c r="C35" s="3" t="s">
        <v>28</v>
      </c>
      <c r="D35" s="468" t="s">
        <v>385</v>
      </c>
      <c r="E35" s="462" t="s">
        <v>432</v>
      </c>
      <c r="F35" s="469">
        <v>596</v>
      </c>
    </row>
    <row r="36" spans="1:6" x14ac:dyDescent="0.4">
      <c r="B36"/>
      <c r="C36"/>
      <c r="D36"/>
      <c r="E36"/>
      <c r="F36"/>
    </row>
  </sheetData>
  <mergeCells count="12">
    <mergeCell ref="A24:A29"/>
    <mergeCell ref="B24:B29"/>
    <mergeCell ref="B30:B35"/>
    <mergeCell ref="A2:A6"/>
    <mergeCell ref="A7:A12"/>
    <mergeCell ref="A13:A17"/>
    <mergeCell ref="A18:A23"/>
    <mergeCell ref="A30:A35"/>
    <mergeCell ref="B2:B6"/>
    <mergeCell ref="B7:B12"/>
    <mergeCell ref="B13:B17"/>
    <mergeCell ref="B18:B23"/>
  </mergeCells>
  <phoneticPr fontId="3" type="noConversion"/>
  <pageMargins left="0.7" right="0.7" top="0.75" bottom="0.75" header="0.3" footer="0.3"/>
  <pageSetup paperSize="9" scale="95"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topLeftCell="A13" workbookViewId="0">
      <selection activeCell="D21" sqref="D21:F21"/>
    </sheetView>
  </sheetViews>
  <sheetFormatPr defaultRowHeight="17" x14ac:dyDescent="0.4"/>
  <cols>
    <col min="1" max="1" width="20.453125" customWidth="1"/>
    <col min="2" max="2" width="20.26953125" customWidth="1"/>
  </cols>
  <sheetData>
    <row r="1" spans="1:6" ht="18" thickTop="1" thickBot="1" x14ac:dyDescent="0.45">
      <c r="A1" s="7" t="s">
        <v>16</v>
      </c>
      <c r="B1" s="8" t="s">
        <v>17</v>
      </c>
      <c r="C1" s="8" t="s">
        <v>18</v>
      </c>
      <c r="D1" s="20" t="s">
        <v>14</v>
      </c>
      <c r="E1" s="8" t="s">
        <v>15</v>
      </c>
      <c r="F1" s="8" t="s">
        <v>19</v>
      </c>
    </row>
    <row r="2" spans="1:6" ht="17.5" thickTop="1" x14ac:dyDescent="0.4">
      <c r="A2" s="544" t="s">
        <v>36</v>
      </c>
      <c r="B2" s="547" t="s">
        <v>379</v>
      </c>
      <c r="C2" s="6">
        <v>1</v>
      </c>
      <c r="D2" s="25" t="s">
        <v>473</v>
      </c>
      <c r="E2" s="3" t="s">
        <v>392</v>
      </c>
      <c r="F2" s="3">
        <v>544</v>
      </c>
    </row>
    <row r="3" spans="1:6" x14ac:dyDescent="0.4">
      <c r="A3" s="491"/>
      <c r="B3" s="548"/>
      <c r="C3" s="3">
        <v>2</v>
      </c>
      <c r="D3" s="25" t="s">
        <v>387</v>
      </c>
      <c r="E3" s="3" t="s">
        <v>396</v>
      </c>
      <c r="F3" s="3">
        <v>515</v>
      </c>
    </row>
    <row r="4" spans="1:6" ht="17.5" thickBot="1" x14ac:dyDescent="0.45">
      <c r="A4" s="545"/>
      <c r="B4" s="550"/>
      <c r="C4" s="38">
        <v>3</v>
      </c>
      <c r="D4" s="5" t="s">
        <v>387</v>
      </c>
      <c r="E4" s="5" t="s">
        <v>394</v>
      </c>
      <c r="F4" s="5">
        <v>337</v>
      </c>
    </row>
    <row r="5" spans="1:6" x14ac:dyDescent="0.4">
      <c r="A5" s="546" t="s">
        <v>36</v>
      </c>
      <c r="B5" s="552" t="s">
        <v>478</v>
      </c>
      <c r="C5" s="463">
        <v>1</v>
      </c>
      <c r="D5" s="464" t="s">
        <v>401</v>
      </c>
      <c r="E5" s="463" t="s">
        <v>415</v>
      </c>
      <c r="F5" s="465">
        <v>559</v>
      </c>
    </row>
    <row r="6" spans="1:6" x14ac:dyDescent="0.4">
      <c r="A6" s="491"/>
      <c r="B6" s="548"/>
      <c r="C6" s="3">
        <v>2</v>
      </c>
      <c r="D6" s="3" t="s">
        <v>387</v>
      </c>
      <c r="E6" s="3" t="s">
        <v>413</v>
      </c>
      <c r="F6" s="561">
        <v>424</v>
      </c>
    </row>
    <row r="7" spans="1:6" x14ac:dyDescent="0.4">
      <c r="A7" s="491"/>
      <c r="B7" s="548"/>
      <c r="C7" s="3">
        <v>3</v>
      </c>
      <c r="D7" s="3" t="s">
        <v>387</v>
      </c>
      <c r="E7" s="3" t="s">
        <v>409</v>
      </c>
      <c r="F7" s="561">
        <v>414</v>
      </c>
    </row>
    <row r="8" spans="1:6" ht="17.5" thickBot="1" x14ac:dyDescent="0.45">
      <c r="A8" s="545"/>
      <c r="B8" s="550"/>
      <c r="C8" s="462">
        <v>4</v>
      </c>
      <c r="D8" s="462" t="s">
        <v>387</v>
      </c>
      <c r="E8" s="462" t="s">
        <v>468</v>
      </c>
      <c r="F8" s="562">
        <v>165</v>
      </c>
    </row>
    <row r="9" spans="1:6" x14ac:dyDescent="0.4">
      <c r="A9" s="546" t="s">
        <v>39</v>
      </c>
      <c r="B9" s="552" t="s">
        <v>480</v>
      </c>
      <c r="C9" s="463">
        <v>1</v>
      </c>
      <c r="D9" s="463" t="s">
        <v>387</v>
      </c>
      <c r="E9" s="463" t="s">
        <v>392</v>
      </c>
      <c r="F9" s="465">
        <v>72</v>
      </c>
    </row>
    <row r="10" spans="1:6" ht="17.5" thickBot="1" x14ac:dyDescent="0.45">
      <c r="A10" s="491"/>
      <c r="B10" s="548"/>
      <c r="C10" s="462">
        <v>2</v>
      </c>
      <c r="D10" s="462" t="s">
        <v>387</v>
      </c>
      <c r="E10" s="462" t="s">
        <v>396</v>
      </c>
      <c r="F10" s="562">
        <v>71</v>
      </c>
    </row>
    <row r="11" spans="1:6" x14ac:dyDescent="0.4">
      <c r="A11" s="563" t="s">
        <v>481</v>
      </c>
      <c r="B11" s="551" t="s">
        <v>479</v>
      </c>
      <c r="C11" s="463">
        <v>1</v>
      </c>
      <c r="D11" s="463" t="s">
        <v>401</v>
      </c>
      <c r="E11" s="463" t="s">
        <v>415</v>
      </c>
      <c r="F11" s="465">
        <v>59</v>
      </c>
    </row>
    <row r="12" spans="1:6" x14ac:dyDescent="0.4">
      <c r="A12" s="564"/>
      <c r="B12" s="565"/>
      <c r="C12" s="3">
        <v>2</v>
      </c>
      <c r="D12" s="3" t="s">
        <v>387</v>
      </c>
      <c r="E12" s="3" t="s">
        <v>413</v>
      </c>
      <c r="F12" s="561">
        <v>63</v>
      </c>
    </row>
    <row r="13" spans="1:6" x14ac:dyDescent="0.4">
      <c r="A13" s="564"/>
      <c r="B13" s="565"/>
      <c r="C13" s="3">
        <v>3</v>
      </c>
      <c r="D13" s="3" t="s">
        <v>387</v>
      </c>
      <c r="E13" s="3" t="s">
        <v>409</v>
      </c>
      <c r="F13" s="561">
        <v>72</v>
      </c>
    </row>
    <row r="14" spans="1:6" x14ac:dyDescent="0.4">
      <c r="A14" s="564"/>
      <c r="B14" s="565"/>
      <c r="C14" s="3">
        <v>4</v>
      </c>
      <c r="D14" s="3" t="s">
        <v>387</v>
      </c>
      <c r="E14" s="3" t="s">
        <v>468</v>
      </c>
      <c r="F14" s="561">
        <v>71</v>
      </c>
    </row>
    <row r="15" spans="1:6" x14ac:dyDescent="0.4">
      <c r="A15" s="564"/>
      <c r="B15" s="565"/>
      <c r="C15" s="566">
        <v>5</v>
      </c>
      <c r="D15" s="567" t="s">
        <v>387</v>
      </c>
      <c r="E15" s="567" t="s">
        <v>409</v>
      </c>
      <c r="F15" s="561">
        <v>40</v>
      </c>
    </row>
    <row r="16" spans="1:6" ht="17.5" thickBot="1" x14ac:dyDescent="0.45">
      <c r="A16" s="568"/>
      <c r="B16" s="538"/>
      <c r="C16" s="569">
        <v>6</v>
      </c>
      <c r="D16" s="570" t="s">
        <v>387</v>
      </c>
      <c r="E16" s="570" t="s">
        <v>468</v>
      </c>
      <c r="F16" s="562">
        <v>27</v>
      </c>
    </row>
    <row r="17" spans="1:6" x14ac:dyDescent="0.4">
      <c r="A17" s="546" t="s">
        <v>36</v>
      </c>
      <c r="B17" s="552" t="s">
        <v>482</v>
      </c>
      <c r="C17" s="554">
        <v>1</v>
      </c>
      <c r="D17" s="25" t="s">
        <v>387</v>
      </c>
      <c r="E17" s="3" t="s">
        <v>419</v>
      </c>
      <c r="F17" s="466">
        <v>592</v>
      </c>
    </row>
    <row r="18" spans="1:6" x14ac:dyDescent="0.4">
      <c r="A18" s="491"/>
      <c r="B18" s="548"/>
      <c r="C18" s="554">
        <v>2</v>
      </c>
      <c r="D18" t="s">
        <v>387</v>
      </c>
      <c r="E18" t="s">
        <v>427</v>
      </c>
      <c r="F18" s="5">
        <v>549</v>
      </c>
    </row>
    <row r="19" spans="1:6" x14ac:dyDescent="0.4">
      <c r="A19" s="491"/>
      <c r="B19" s="548"/>
      <c r="C19" s="554">
        <v>3</v>
      </c>
      <c r="D19" t="s">
        <v>387</v>
      </c>
      <c r="E19" t="s">
        <v>425</v>
      </c>
      <c r="F19" s="5">
        <v>542</v>
      </c>
    </row>
    <row r="20" spans="1:6" ht="17.5" thickBot="1" x14ac:dyDescent="0.45">
      <c r="A20" s="491"/>
      <c r="B20" s="548"/>
      <c r="C20" s="554">
        <v>4</v>
      </c>
      <c r="D20" t="s">
        <v>387</v>
      </c>
      <c r="E20" t="s">
        <v>421</v>
      </c>
      <c r="F20" s="470">
        <v>342</v>
      </c>
    </row>
    <row r="21" spans="1:6" ht="17.5" thickBot="1" x14ac:dyDescent="0.45">
      <c r="A21" s="573" t="s">
        <v>485</v>
      </c>
      <c r="B21" s="574" t="s">
        <v>486</v>
      </c>
      <c r="C21" s="575">
        <v>1</v>
      </c>
      <c r="D21" s="574" t="s">
        <v>387</v>
      </c>
      <c r="E21" s="574" t="s">
        <v>433</v>
      </c>
      <c r="F21" s="576">
        <v>564</v>
      </c>
    </row>
  </sheetData>
  <mergeCells count="10">
    <mergeCell ref="A11:A16"/>
    <mergeCell ref="B11:B16"/>
    <mergeCell ref="B17:B20"/>
    <mergeCell ref="A17:A20"/>
    <mergeCell ref="A9:A10"/>
    <mergeCell ref="B2:B4"/>
    <mergeCell ref="B5:B8"/>
    <mergeCell ref="B9:B10"/>
    <mergeCell ref="A2:A4"/>
    <mergeCell ref="A5:A8"/>
  </mergeCells>
  <phoneticPr fontId="3" type="noConversion"/>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32"/>
  <sheetViews>
    <sheetView view="pageBreakPreview" zoomScaleSheetLayoutView="100" workbookViewId="0">
      <selection activeCell="D7" sqref="D7"/>
    </sheetView>
  </sheetViews>
  <sheetFormatPr defaultColWidth="9" defaultRowHeight="17" x14ac:dyDescent="0.4"/>
  <cols>
    <col min="1" max="1" width="12.08984375" style="10" customWidth="1"/>
    <col min="2" max="2" width="20.6328125" style="10" customWidth="1"/>
    <col min="3" max="3" width="6.6328125" style="10" customWidth="1"/>
    <col min="4" max="4" width="31.6328125" style="10" bestFit="1" customWidth="1"/>
    <col min="5" max="5" width="12.90625" style="10" customWidth="1"/>
    <col min="6" max="6" width="10.90625" style="10" customWidth="1"/>
    <col min="7" max="7" width="11.90625" style="10" customWidth="1"/>
    <col min="8" max="8" width="11.08984375" style="10" customWidth="1"/>
    <col min="9" max="9" width="6.6328125" style="10" customWidth="1"/>
    <col min="10" max="10" width="9" style="11"/>
    <col min="11" max="11" width="18.81640625" style="11" customWidth="1"/>
    <col min="12" max="16384" width="9" style="11"/>
  </cols>
  <sheetData>
    <row r="1" spans="1:9" ht="17.5" thickBot="1" x14ac:dyDescent="0.45">
      <c r="A1" s="9" t="s">
        <v>16</v>
      </c>
      <c r="B1" s="9" t="s">
        <v>17</v>
      </c>
      <c r="C1" s="10" t="s">
        <v>18</v>
      </c>
      <c r="D1" s="12" t="s">
        <v>14</v>
      </c>
      <c r="E1" s="12" t="s">
        <v>15</v>
      </c>
      <c r="F1" s="12" t="s">
        <v>21</v>
      </c>
      <c r="G1" s="12" t="s">
        <v>22</v>
      </c>
      <c r="H1" s="9" t="s">
        <v>20</v>
      </c>
      <c r="I1" s="10" t="s">
        <v>48</v>
      </c>
    </row>
    <row r="2" spans="1:9" ht="17.5" thickTop="1" x14ac:dyDescent="0.4">
      <c r="A2" s="344" t="s">
        <v>477</v>
      </c>
      <c r="B2" s="345" t="s">
        <v>475</v>
      </c>
      <c r="C2" s="345">
        <v>1</v>
      </c>
      <c r="D2" s="94"/>
      <c r="E2" s="95"/>
      <c r="F2" s="95"/>
      <c r="G2" s="95"/>
      <c r="H2" s="11"/>
      <c r="I2" s="11"/>
    </row>
    <row r="3" spans="1:9" x14ac:dyDescent="0.4">
      <c r="A3" s="346"/>
      <c r="B3" s="347" t="s">
        <v>475</v>
      </c>
      <c r="C3" s="347">
        <v>2</v>
      </c>
      <c r="D3" s="94"/>
      <c r="E3" s="95"/>
      <c r="F3" s="95"/>
      <c r="G3" s="95"/>
      <c r="H3" s="93"/>
      <c r="I3" s="11"/>
    </row>
    <row r="4" spans="1:9" ht="17.5" thickBot="1" x14ac:dyDescent="0.45">
      <c r="A4" s="348"/>
      <c r="B4" s="349" t="s">
        <v>475</v>
      </c>
      <c r="C4" s="349">
        <v>3</v>
      </c>
      <c r="D4" s="94"/>
      <c r="E4" s="95"/>
      <c r="F4" s="95"/>
      <c r="G4" s="96"/>
      <c r="H4" s="11"/>
      <c r="I4" s="11"/>
    </row>
    <row r="5" spans="1:9" ht="17.5" thickTop="1" x14ac:dyDescent="0.4">
      <c r="A5" s="344" t="s">
        <v>477</v>
      </c>
      <c r="B5" s="345" t="s">
        <v>476</v>
      </c>
      <c r="C5" s="345">
        <v>1</v>
      </c>
      <c r="D5" s="13"/>
      <c r="E5" s="95"/>
      <c r="F5" s="95"/>
      <c r="G5" s="95"/>
      <c r="H5" s="27"/>
      <c r="I5" s="11"/>
    </row>
    <row r="6" spans="1:9" s="27" customFormat="1" x14ac:dyDescent="0.4">
      <c r="A6" s="346"/>
      <c r="B6" s="347" t="s">
        <v>476</v>
      </c>
      <c r="C6" s="350">
        <v>2</v>
      </c>
      <c r="D6" s="26"/>
      <c r="E6" s="95"/>
      <c r="F6" s="95"/>
      <c r="G6" s="96"/>
      <c r="H6" s="11"/>
    </row>
    <row r="7" spans="1:9" ht="17.5" thickBot="1" x14ac:dyDescent="0.45">
      <c r="A7" s="348"/>
      <c r="B7" s="349" t="s">
        <v>476</v>
      </c>
      <c r="C7" s="349">
        <v>3</v>
      </c>
      <c r="D7" s="13"/>
      <c r="E7" s="95"/>
      <c r="F7" s="96"/>
      <c r="G7" s="95"/>
      <c r="H7" s="11"/>
      <c r="I7" s="11"/>
    </row>
    <row r="8" spans="1:9" ht="17.5" thickTop="1" x14ac:dyDescent="0.4">
      <c r="A8" s="351"/>
      <c r="B8" s="352" t="s">
        <v>476</v>
      </c>
      <c r="C8" s="352">
        <v>4</v>
      </c>
      <c r="D8" s="12"/>
      <c r="E8" s="12"/>
      <c r="F8" s="12"/>
      <c r="G8" s="12"/>
      <c r="H8" s="12"/>
      <c r="I8" s="12"/>
    </row>
    <row r="9" spans="1:9" x14ac:dyDescent="0.4">
      <c r="A9" s="353" t="s">
        <v>474</v>
      </c>
      <c r="B9" s="354"/>
      <c r="C9" s="354">
        <v>1</v>
      </c>
      <c r="D9" s="12"/>
      <c r="E9" s="12"/>
      <c r="F9" s="12"/>
      <c r="G9" s="12"/>
      <c r="H9" s="12"/>
      <c r="I9" s="12"/>
    </row>
    <row r="10" spans="1:9" ht="16.5" customHeight="1" x14ac:dyDescent="0.4">
      <c r="A10" s="353" t="s">
        <v>474</v>
      </c>
      <c r="B10" s="354"/>
      <c r="C10" s="354">
        <v>2</v>
      </c>
      <c r="D10" s="12"/>
      <c r="E10" s="12"/>
      <c r="F10" s="12"/>
      <c r="G10" s="12"/>
      <c r="H10" s="12"/>
      <c r="I10" s="12"/>
    </row>
    <row r="11" spans="1:9" ht="16.5" customHeight="1" x14ac:dyDescent="0.4">
      <c r="A11" s="353" t="s">
        <v>474</v>
      </c>
      <c r="B11" s="354"/>
      <c r="C11" s="354">
        <v>3</v>
      </c>
      <c r="D11" s="12"/>
      <c r="E11" s="12"/>
      <c r="F11" s="12"/>
      <c r="G11" s="12"/>
      <c r="H11" s="12"/>
      <c r="I11" s="12"/>
    </row>
    <row r="12" spans="1:9" ht="16.5" customHeight="1" x14ac:dyDescent="0.4">
      <c r="A12" s="353" t="s">
        <v>474</v>
      </c>
      <c r="B12" s="354"/>
      <c r="C12" s="354">
        <v>4</v>
      </c>
      <c r="D12" s="12"/>
      <c r="E12" s="12"/>
      <c r="F12" s="12"/>
      <c r="G12" s="12"/>
      <c r="H12" s="12"/>
      <c r="I12" s="12"/>
    </row>
    <row r="13" spans="1:9" ht="16.5" customHeight="1" x14ac:dyDescent="0.4">
      <c r="A13" s="353" t="s">
        <v>474</v>
      </c>
      <c r="B13" s="354"/>
      <c r="C13" s="354">
        <v>5</v>
      </c>
      <c r="D13" s="12"/>
      <c r="E13" s="12"/>
      <c r="F13" s="12"/>
      <c r="G13" s="12"/>
      <c r="H13" s="12"/>
      <c r="I13" s="12"/>
    </row>
    <row r="14" spans="1:9" ht="16.5" customHeight="1" x14ac:dyDescent="0.4">
      <c r="A14" s="353" t="s">
        <v>474</v>
      </c>
      <c r="B14" s="354"/>
      <c r="C14" s="354">
        <v>6</v>
      </c>
      <c r="D14" s="12"/>
      <c r="E14" s="12"/>
      <c r="F14" s="12"/>
      <c r="G14" s="12"/>
      <c r="H14" s="12"/>
      <c r="I14" s="12"/>
    </row>
    <row r="15" spans="1:9" ht="17.25" customHeight="1" thickBot="1" x14ac:dyDescent="0.45">
      <c r="A15" s="355"/>
      <c r="B15" s="356"/>
      <c r="C15" s="356"/>
      <c r="D15" s="12"/>
      <c r="E15" s="12"/>
      <c r="F15" s="12"/>
      <c r="G15" s="12"/>
      <c r="H15" s="12"/>
      <c r="I15" s="12"/>
    </row>
    <row r="16" spans="1:9" ht="16.5" customHeight="1" thickTop="1" x14ac:dyDescent="0.4">
      <c r="A16" s="333" t="s">
        <v>365</v>
      </c>
      <c r="B16" s="333" t="s">
        <v>382</v>
      </c>
      <c r="C16" s="333" t="s">
        <v>23</v>
      </c>
      <c r="D16" s="12"/>
      <c r="E16" s="12"/>
      <c r="F16" s="12"/>
      <c r="G16" s="12"/>
      <c r="H16" s="12"/>
      <c r="I16" s="12"/>
    </row>
    <row r="17" spans="1:9" ht="16.5" customHeight="1" x14ac:dyDescent="0.4">
      <c r="A17" s="12" t="s">
        <v>37</v>
      </c>
      <c r="B17" s="333" t="s">
        <v>380</v>
      </c>
      <c r="C17" s="12" t="s">
        <v>24</v>
      </c>
      <c r="D17" s="12"/>
      <c r="E17" s="12"/>
      <c r="F17" s="12"/>
      <c r="G17" s="12"/>
      <c r="H17" s="12"/>
      <c r="I17" s="12"/>
    </row>
    <row r="18" spans="1:9" ht="16.5" customHeight="1" x14ac:dyDescent="0.4">
      <c r="A18" s="12"/>
      <c r="B18" s="12"/>
      <c r="C18" s="12"/>
      <c r="D18" s="12"/>
      <c r="E18" s="12"/>
      <c r="F18" s="12"/>
      <c r="G18" s="12"/>
      <c r="H18" s="12"/>
      <c r="I18" s="12"/>
    </row>
    <row r="19" spans="1:9" ht="16.5" customHeight="1" x14ac:dyDescent="0.4">
      <c r="A19" s="24"/>
      <c r="B19" s="12"/>
      <c r="C19" s="90"/>
      <c r="D19" s="12"/>
      <c r="E19" s="12"/>
      <c r="F19" s="12"/>
      <c r="G19" s="12"/>
      <c r="H19" s="22"/>
      <c r="I19" s="16"/>
    </row>
    <row r="20" spans="1:9" x14ac:dyDescent="0.4">
      <c r="A20" s="24"/>
      <c r="B20" s="12"/>
      <c r="C20" s="90"/>
      <c r="D20" s="12"/>
      <c r="E20" s="12"/>
      <c r="F20" s="12"/>
      <c r="G20" s="12"/>
      <c r="H20" s="22"/>
      <c r="I20" s="16"/>
    </row>
    <row r="21" spans="1:9" x14ac:dyDescent="0.4">
      <c r="A21" s="24"/>
      <c r="B21" s="12"/>
      <c r="C21" s="90"/>
      <c r="D21" s="12"/>
      <c r="E21" s="12"/>
      <c r="F21" s="12"/>
      <c r="G21" s="12"/>
      <c r="H21" s="22"/>
      <c r="I21" s="16"/>
    </row>
    <row r="22" spans="1:9" x14ac:dyDescent="0.4">
      <c r="A22" s="73" t="s">
        <v>37</v>
      </c>
      <c r="B22" s="74" t="s">
        <v>310</v>
      </c>
      <c r="C22" s="91" t="s">
        <v>29</v>
      </c>
      <c r="D22" s="12"/>
      <c r="E22" s="12"/>
      <c r="F22" s="12"/>
      <c r="G22" s="12"/>
      <c r="H22" s="22"/>
      <c r="I22" s="16"/>
    </row>
    <row r="23" spans="1:9" ht="17.5" thickBot="1" x14ac:dyDescent="0.45">
      <c r="A23" s="75" t="s">
        <v>37</v>
      </c>
      <c r="B23" s="76" t="s">
        <v>310</v>
      </c>
      <c r="C23" s="92" t="s">
        <v>30</v>
      </c>
      <c r="D23" s="12"/>
      <c r="E23" s="12"/>
      <c r="F23" s="12"/>
      <c r="G23" s="12"/>
      <c r="H23" s="23"/>
      <c r="I23" s="19"/>
    </row>
    <row r="24" spans="1:9" ht="18" thickTop="1" thickBot="1" x14ac:dyDescent="0.45">
      <c r="A24" s="336" t="s">
        <v>38</v>
      </c>
      <c r="B24" s="334" t="s">
        <v>383</v>
      </c>
      <c r="C24" s="334" t="s">
        <v>23</v>
      </c>
      <c r="D24" s="12"/>
      <c r="E24" s="12"/>
      <c r="F24" s="12"/>
      <c r="G24" s="12"/>
      <c r="H24" s="21"/>
      <c r="I24" s="15"/>
    </row>
    <row r="25" spans="1:9" ht="17.5" thickTop="1" x14ac:dyDescent="0.4">
      <c r="A25" s="336" t="s">
        <v>38</v>
      </c>
      <c r="B25" s="334" t="s">
        <v>384</v>
      </c>
      <c r="C25" s="12" t="s">
        <v>24</v>
      </c>
      <c r="D25" s="12"/>
      <c r="E25" s="12"/>
      <c r="F25" s="12"/>
      <c r="G25" s="12"/>
      <c r="H25" s="22"/>
      <c r="I25" s="11"/>
    </row>
    <row r="26" spans="1:9" x14ac:dyDescent="0.4">
      <c r="A26" s="24"/>
      <c r="B26" s="12"/>
      <c r="C26" s="12"/>
      <c r="D26" s="12"/>
      <c r="E26" s="12"/>
      <c r="F26" s="12"/>
      <c r="G26" s="12"/>
      <c r="H26" s="22"/>
      <c r="I26" s="11"/>
    </row>
    <row r="27" spans="1:9" x14ac:dyDescent="0.4">
      <c r="A27" s="24"/>
      <c r="B27" s="12"/>
      <c r="C27" s="12"/>
      <c r="D27" s="12"/>
      <c r="E27" s="12"/>
      <c r="F27" s="12"/>
      <c r="G27" s="12"/>
      <c r="H27" s="12"/>
      <c r="I27" s="16"/>
    </row>
    <row r="28" spans="1:9" x14ac:dyDescent="0.4">
      <c r="A28" s="24"/>
      <c r="B28" s="12"/>
      <c r="C28" s="12"/>
      <c r="D28" s="12"/>
      <c r="E28" s="12"/>
      <c r="F28" s="12"/>
      <c r="G28" s="12"/>
      <c r="H28" s="12"/>
      <c r="I28" s="16"/>
    </row>
    <row r="29" spans="1:9" x14ac:dyDescent="0.4">
      <c r="A29" s="24"/>
      <c r="B29" s="12"/>
      <c r="C29" s="12"/>
      <c r="D29" s="12"/>
      <c r="E29" s="12"/>
      <c r="F29" s="12"/>
      <c r="G29" s="12"/>
      <c r="H29" s="12"/>
      <c r="I29" s="16"/>
    </row>
    <row r="30" spans="1:9" x14ac:dyDescent="0.4">
      <c r="A30" s="24"/>
      <c r="B30" s="12"/>
      <c r="C30" s="12"/>
      <c r="D30" s="12"/>
      <c r="E30" s="12"/>
      <c r="F30" s="12"/>
      <c r="G30" s="12"/>
      <c r="H30" s="12"/>
      <c r="I30" s="16"/>
    </row>
    <row r="31" spans="1:9" ht="17.5" thickBot="1" x14ac:dyDescent="0.45">
      <c r="A31" s="337"/>
      <c r="B31" s="335"/>
      <c r="C31" s="335"/>
      <c r="D31" s="12"/>
      <c r="E31" s="12"/>
      <c r="F31" s="12"/>
      <c r="G31" s="12"/>
      <c r="H31" s="17"/>
      <c r="I31" s="18"/>
    </row>
    <row r="32" spans="1:9" ht="17.5" thickTop="1" x14ac:dyDescent="0.4"/>
  </sheetData>
  <phoneticPr fontId="3" type="noConversion"/>
  <pageMargins left="0.70866141732283472" right="0.70866141732283472" top="0.35433070866141736" bottom="0.55118110236220474"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BY72"/>
  <sheetViews>
    <sheetView zoomScale="83" zoomScaleNormal="83" workbookViewId="0">
      <selection activeCell="Z31" sqref="Z31"/>
    </sheetView>
  </sheetViews>
  <sheetFormatPr defaultColWidth="9" defaultRowHeight="17" x14ac:dyDescent="0.4"/>
  <cols>
    <col min="1" max="1" width="5.6328125" style="193" customWidth="1"/>
    <col min="2" max="2" width="15.6328125" style="193" customWidth="1"/>
    <col min="3" max="3" width="7.08984375" style="193" customWidth="1"/>
    <col min="4" max="4" width="5.6328125" style="193" customWidth="1"/>
    <col min="5" max="5" width="3.08984375" style="187" customWidth="1"/>
    <col min="6" max="6" width="4.6328125" style="255" customWidth="1"/>
    <col min="7" max="7" width="4.6328125" style="193" customWidth="1"/>
    <col min="8" max="8" width="10.6328125" style="193" hidden="1" customWidth="1"/>
    <col min="9" max="9" width="8.6328125" style="193" customWidth="1"/>
    <col min="10" max="10" width="4.6328125" style="193" customWidth="1"/>
    <col min="11" max="11" width="3.08984375" style="193" customWidth="1"/>
    <col min="12" max="12" width="10.6328125" style="193" hidden="1" customWidth="1"/>
    <col min="13" max="13" width="8.6328125" style="193" customWidth="1"/>
    <col min="14" max="14" width="4.6328125" style="193" customWidth="1"/>
    <col min="15" max="15" width="3.08984375" style="193" customWidth="1"/>
    <col min="16" max="16" width="10.6328125" style="193" hidden="1" customWidth="1"/>
    <col min="17" max="17" width="8.6328125" style="193" customWidth="1"/>
    <col min="18" max="18" width="4.6328125" style="193" customWidth="1"/>
    <col min="19" max="19" width="3.08984375" style="193" customWidth="1"/>
    <col min="20" max="20" width="10.6328125" style="193" hidden="1" customWidth="1"/>
    <col min="21" max="21" width="8.6328125" style="193" customWidth="1"/>
    <col min="22" max="22" width="4.6328125" style="193" customWidth="1"/>
    <col min="23" max="23" width="3.08984375" style="193" customWidth="1"/>
    <col min="24" max="24" width="0.81640625" style="193" hidden="1" customWidth="1"/>
    <col min="25" max="25" width="8.6328125" style="193" customWidth="1"/>
    <col min="26" max="26" width="4.6328125" style="193" customWidth="1"/>
    <col min="27" max="29" width="3.08984375" style="193" customWidth="1"/>
    <col min="30" max="30" width="4.6328125" style="193" customWidth="1"/>
    <col min="31" max="31" width="8.6328125" style="193" customWidth="1"/>
    <col min="32" max="32" width="10.6328125" style="193" hidden="1" customWidth="1"/>
    <col min="33" max="33" width="3.08984375" style="193" customWidth="1"/>
    <col min="34" max="34" width="4.6328125" style="193" customWidth="1"/>
    <col min="35" max="35" width="8.6328125" style="193" customWidth="1"/>
    <col min="36" max="36" width="10.6328125" style="193" hidden="1" customWidth="1"/>
    <col min="37" max="37" width="3.08984375" style="193" customWidth="1"/>
    <col min="38" max="38" width="4.6328125" style="193" customWidth="1"/>
    <col min="39" max="39" width="8.6328125" style="193" customWidth="1"/>
    <col min="40" max="40" width="10.6328125" style="193" hidden="1" customWidth="1"/>
    <col min="41" max="41" width="3.08984375" style="193" customWidth="1"/>
    <col min="42" max="42" width="4.6328125" style="193" customWidth="1"/>
    <col min="43" max="43" width="9.36328125" style="193" bestFit="1" customWidth="1"/>
    <col min="44" max="44" width="8.453125" style="193" hidden="1" customWidth="1"/>
    <col min="45" max="45" width="3.08984375" style="193" customWidth="1"/>
    <col min="46" max="46" width="4.6328125" style="193" customWidth="1"/>
    <col min="47" max="47" width="7.6328125" style="193" customWidth="1"/>
    <col min="48" max="48" width="7.6328125" style="193" hidden="1" customWidth="1"/>
    <col min="49" max="49" width="4.6328125" style="193" customWidth="1"/>
    <col min="50" max="50" width="4.6328125" style="255" customWidth="1"/>
    <col min="51" max="51" width="9" style="187"/>
    <col min="52" max="52" width="24.6328125" style="193" customWidth="1"/>
    <col min="53" max="54" width="8.6328125" style="193" customWidth="1"/>
    <col min="55" max="57" width="6.453125" style="193" hidden="1" customWidth="1"/>
    <col min="58" max="58" width="7.453125" style="193" hidden="1" customWidth="1"/>
    <col min="59" max="59" width="8.6328125" style="193" customWidth="1"/>
    <col min="60" max="60" width="9.453125" style="193" hidden="1" customWidth="1"/>
    <col min="61" max="61" width="10.6328125" style="193" customWidth="1"/>
    <col min="62" max="62" width="15.6328125" style="193" customWidth="1"/>
    <col min="63" max="63" width="4.6328125" style="187" customWidth="1"/>
    <col min="64" max="64" width="7.6328125" style="187" bestFit="1" customWidth="1"/>
    <col min="65" max="66" width="5" style="187" bestFit="1" customWidth="1"/>
    <col min="67" max="67" width="7.6328125" style="187" bestFit="1" customWidth="1"/>
    <col min="68" max="69" width="5" style="187" bestFit="1" customWidth="1"/>
    <col min="70" max="70" width="7.6328125" style="187" bestFit="1" customWidth="1"/>
    <col min="71" max="72" width="5" style="187" bestFit="1" customWidth="1"/>
    <col min="73" max="73" width="9" style="187"/>
    <col min="74" max="74" width="4.6328125" style="187" customWidth="1"/>
    <col min="75" max="75" width="35.08984375" style="246" bestFit="1" customWidth="1"/>
    <col min="76" max="76" width="6.1796875" style="246" bestFit="1" customWidth="1"/>
    <col min="77" max="77" width="8.453125" style="246" bestFit="1" customWidth="1"/>
    <col min="78" max="16384" width="9" style="187"/>
  </cols>
  <sheetData>
    <row r="1" spans="1:50" ht="23.15" customHeight="1" thickBot="1" x14ac:dyDescent="0.45">
      <c r="A1" s="180" t="s">
        <v>328</v>
      </c>
      <c r="B1" s="181" t="s">
        <v>329</v>
      </c>
      <c r="C1" s="181" t="s">
        <v>330</v>
      </c>
      <c r="D1" s="182" t="s">
        <v>331</v>
      </c>
      <c r="E1" s="183"/>
      <c r="F1" s="184" t="str">
        <f>國男!A1</f>
        <v>新竹市112年市長盃射箭錦標賽</v>
      </c>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6"/>
    </row>
    <row r="2" spans="1:50" x14ac:dyDescent="0.4">
      <c r="A2" s="189">
        <f>[1]個人資格賽!FI5</f>
        <v>1</v>
      </c>
      <c r="B2" s="190">
        <v>0</v>
      </c>
      <c r="C2" s="190"/>
      <c r="D2" s="191"/>
      <c r="E2" s="183"/>
      <c r="F2" s="184"/>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6"/>
    </row>
    <row r="3" spans="1:50" s="193" customFormat="1" ht="14" thickBot="1" x14ac:dyDescent="0.45">
      <c r="A3" s="189">
        <f>[1]個人資格賽!FI6</f>
        <v>2</v>
      </c>
      <c r="B3" s="190">
        <v>0</v>
      </c>
      <c r="C3" s="190"/>
      <c r="D3" s="191"/>
      <c r="F3" s="194"/>
      <c r="G3" s="195"/>
      <c r="H3" s="195"/>
      <c r="I3" s="195"/>
      <c r="J3" s="195"/>
      <c r="K3" s="195"/>
      <c r="L3" s="195"/>
      <c r="M3" s="195"/>
      <c r="N3" s="195"/>
      <c r="O3" s="196"/>
      <c r="P3" s="195"/>
      <c r="Q3" s="195"/>
      <c r="R3" s="195"/>
      <c r="S3" s="196"/>
      <c r="T3" s="195"/>
      <c r="U3" s="195"/>
      <c r="V3" s="195"/>
      <c r="W3" s="196"/>
      <c r="X3" s="196"/>
      <c r="Y3" s="197" t="s">
        <v>332</v>
      </c>
      <c r="Z3" s="186" t="s">
        <v>353</v>
      </c>
      <c r="AA3" s="186"/>
      <c r="AB3" s="186"/>
      <c r="AC3" s="186"/>
      <c r="AD3" s="186"/>
      <c r="AE3" s="196"/>
      <c r="AF3" s="196"/>
      <c r="AG3" s="196"/>
      <c r="AH3" s="195"/>
      <c r="AI3" s="195"/>
      <c r="AJ3" s="195"/>
      <c r="AK3" s="196"/>
      <c r="AL3" s="195"/>
      <c r="AM3" s="195"/>
      <c r="AN3" s="195"/>
      <c r="AO3" s="196"/>
      <c r="AP3" s="195"/>
      <c r="AQ3" s="195"/>
      <c r="AR3" s="195"/>
      <c r="AS3" s="196"/>
      <c r="AT3" s="195"/>
      <c r="AU3" s="195"/>
      <c r="AV3" s="195"/>
      <c r="AW3" s="195"/>
      <c r="AX3" s="194"/>
    </row>
    <row r="4" spans="1:50" s="193" customFormat="1" ht="14" thickBot="1" x14ac:dyDescent="0.45">
      <c r="A4" s="189">
        <f>[1]個人資格賽!FI7</f>
        <v>3</v>
      </c>
      <c r="B4" s="190">
        <v>0</v>
      </c>
      <c r="C4" s="190"/>
      <c r="D4" s="191"/>
      <c r="F4" s="199">
        <v>1</v>
      </c>
      <c r="G4" s="200">
        <f>D2</f>
        <v>0</v>
      </c>
      <c r="H4" s="200">
        <f>B2</f>
        <v>0</v>
      </c>
      <c r="I4" s="200">
        <f>C2</f>
        <v>0</v>
      </c>
      <c r="J4" s="201">
        <v>6</v>
      </c>
      <c r="K4" s="196"/>
      <c r="L4" s="196"/>
      <c r="M4" s="196"/>
      <c r="N4" s="196"/>
      <c r="O4" s="196"/>
      <c r="P4" s="196"/>
      <c r="Q4" s="196"/>
      <c r="R4" s="196"/>
      <c r="S4" s="196"/>
      <c r="T4" s="196"/>
      <c r="U4" s="196"/>
      <c r="V4" s="196"/>
      <c r="W4" s="196"/>
      <c r="X4" s="196"/>
      <c r="Y4" s="202" t="s">
        <v>328</v>
      </c>
      <c r="Z4" s="203" t="s">
        <v>329</v>
      </c>
      <c r="AA4" s="203"/>
      <c r="AB4" s="203"/>
      <c r="AC4" s="203" t="s">
        <v>334</v>
      </c>
      <c r="AD4" s="203"/>
      <c r="AE4" s="201" t="s">
        <v>331</v>
      </c>
      <c r="AF4" s="204"/>
      <c r="AG4" s="196"/>
      <c r="AH4" s="196"/>
      <c r="AI4" s="196"/>
      <c r="AJ4" s="196"/>
      <c r="AK4" s="196"/>
      <c r="AL4" s="196"/>
      <c r="AM4" s="196"/>
      <c r="AN4" s="196"/>
      <c r="AO4" s="196"/>
      <c r="AP4" s="196"/>
      <c r="AQ4" s="196"/>
      <c r="AR4" s="196"/>
      <c r="AS4" s="196"/>
      <c r="AT4" s="202">
        <v>6</v>
      </c>
      <c r="AU4" s="205">
        <f>C3</f>
        <v>0</v>
      </c>
      <c r="AV4" s="200">
        <f>B3</f>
        <v>0</v>
      </c>
      <c r="AW4" s="200">
        <f>D3</f>
        <v>0</v>
      </c>
      <c r="AX4" s="206">
        <v>2</v>
      </c>
    </row>
    <row r="5" spans="1:50" s="193" customFormat="1" ht="14" thickBot="1" x14ac:dyDescent="0.45">
      <c r="A5" s="189">
        <f>[1]個人資格賽!FI8</f>
        <v>4</v>
      </c>
      <c r="B5" s="190">
        <v>0</v>
      </c>
      <c r="C5" s="190"/>
      <c r="D5" s="191"/>
      <c r="F5" s="194"/>
      <c r="G5" s="196">
        <v>1</v>
      </c>
      <c r="H5" s="196"/>
      <c r="I5" s="195"/>
      <c r="J5" s="196"/>
      <c r="K5" s="207"/>
      <c r="L5" s="208">
        <f>IF((J4+K4+M4+N4)=(J6+K6+M6+N6),"",IF((J4+K4+M4+N4)&gt;(J6+K6+M6+N6),H4,H6))</f>
        <v>0</v>
      </c>
      <c r="M5" s="202">
        <f>IF((J4+K4+M4+N4)=(J6+K6+M6+N6),"",IF((J4+K4+M4+N4)&gt;(J6+K6+M6+N6),I4,I6))</f>
        <v>0</v>
      </c>
      <c r="N5" s="201">
        <v>6</v>
      </c>
      <c r="O5" s="196"/>
      <c r="P5" s="196"/>
      <c r="Q5" s="196"/>
      <c r="R5" s="196"/>
      <c r="S5" s="196"/>
      <c r="T5" s="196"/>
      <c r="U5" s="196"/>
      <c r="V5" s="196"/>
      <c r="W5" s="196"/>
      <c r="X5" s="196"/>
      <c r="Y5" s="209" t="s">
        <v>336</v>
      </c>
      <c r="Z5" s="210">
        <f>IF((Z19+Z18+Z17+Z16+Z15)=(AD19+AD18+AD17+AD16+AD15),"",IF((Z19+Z18+Z17+Z16+Z15)&gt;(AD19+AD18+AD17+AD16+AD15),X19,AF19))</f>
        <v>0</v>
      </c>
      <c r="AA5" s="211"/>
      <c r="AB5" s="212"/>
      <c r="AC5" s="210">
        <f>IF((Z19+Z18+Z17+Z16+Z15)=(AD19+AD18+AD17+AD16+AD15),"",IF((Z19+Z18+Z17+Z16+Z15)&gt;(AD19+AD18+AD17+AD16+AD15),Y19,AE19))</f>
        <v>0</v>
      </c>
      <c r="AD5" s="212"/>
      <c r="AE5" s="213">
        <f>IF((Z19+Z18+Z17+Z16+Z15)=(AD19+AD18+AD17+AD16+AD15),"",IF((Z19+Z18+Z17+Z16+Z15)&gt;(AD19+AD18+AD17+AD16+AD15),Z19,AD19))</f>
        <v>6</v>
      </c>
      <c r="AF5" s="204"/>
      <c r="AG5" s="196"/>
      <c r="AH5" s="196"/>
      <c r="AI5" s="196"/>
      <c r="AJ5" s="196"/>
      <c r="AK5" s="196"/>
      <c r="AL5" s="196"/>
      <c r="AM5" s="196"/>
      <c r="AN5" s="196"/>
      <c r="AO5" s="196"/>
      <c r="AP5" s="202">
        <v>6</v>
      </c>
      <c r="AQ5" s="201">
        <f>IF((AT4+AS4+AQ4+AP4)=(AT6+AS6+AQ6+AP6),"",IF((AT4+AS4+AQ4+AP4)&gt;(AT6+AS6+AQ6+AP6),AU4,AU6))</f>
        <v>0</v>
      </c>
      <c r="AR5" s="208">
        <f>IF((AT4+AS4+AQ4+AP4)=(AT6+AS6+AQ6+AP6),"",IF((AT4+AS4+AQ4+AP4)&gt;(AT6+AS6+AQ6+AP6),AV4,AV6))</f>
        <v>0</v>
      </c>
      <c r="AS5" s="214"/>
      <c r="AT5" s="196"/>
      <c r="AU5" s="195"/>
      <c r="AV5" s="196"/>
      <c r="AW5" s="196">
        <v>16</v>
      </c>
      <c r="AX5" s="194"/>
    </row>
    <row r="6" spans="1:50" s="193" customFormat="1" ht="14" thickBot="1" x14ac:dyDescent="0.45">
      <c r="A6" s="189">
        <f>[1]個人資格賽!FI9</f>
        <v>5</v>
      </c>
      <c r="B6" s="190">
        <v>0</v>
      </c>
      <c r="C6" s="190"/>
      <c r="D6" s="191"/>
      <c r="F6" s="199">
        <v>32</v>
      </c>
      <c r="G6" s="200">
        <f>D33</f>
        <v>0</v>
      </c>
      <c r="H6" s="200">
        <f>B33</f>
        <v>0</v>
      </c>
      <c r="I6" s="200">
        <f>C33</f>
        <v>0</v>
      </c>
      <c r="J6" s="201"/>
      <c r="K6" s="196"/>
      <c r="L6" s="196"/>
      <c r="M6" s="196"/>
      <c r="N6" s="218"/>
      <c r="O6" s="219"/>
      <c r="P6" s="196"/>
      <c r="Q6" s="196"/>
      <c r="R6" s="196"/>
      <c r="S6" s="196"/>
      <c r="T6" s="196"/>
      <c r="U6" s="196"/>
      <c r="V6" s="196"/>
      <c r="W6" s="196"/>
      <c r="X6" s="196"/>
      <c r="Y6" s="220" t="s">
        <v>337</v>
      </c>
      <c r="Z6" s="221">
        <f>IF((Z19+Z18+Z17+Z16+Z15)=(AD19+AD18+AD17+AD16+AD15),"",IF((Z19+Z18+Z17+Z16+Z15)&lt;(AD19+AD18+AD17+AD16+AD15),X19,AF19))</f>
        <v>0</v>
      </c>
      <c r="AA6" s="222"/>
      <c r="AB6" s="223"/>
      <c r="AC6" s="221">
        <f>IF((Z19+Z18+Z17+Z16+Z15)=(AD19+AD18+AD17+AD16+AD15),"",IF((Z19+Z18+Z17+Z16+Z15)&lt;(AD19+AD18+AD17+AD16+AD15),Y19,AE19))</f>
        <v>0</v>
      </c>
      <c r="AD6" s="223"/>
      <c r="AE6" s="224">
        <f>IF((Z19+Z18+Z17+Z16+Z15)=(AD19+AD18+AD17+AD16+AD15),"",IF((Z19+Z18+Z17+Z16+Z15)&lt;(AD19+AD18+AD17+AD16+AD15),Z19,AD19))</f>
        <v>2</v>
      </c>
      <c r="AF6" s="204"/>
      <c r="AG6" s="196"/>
      <c r="AH6" s="196"/>
      <c r="AI6" s="196"/>
      <c r="AJ6" s="196"/>
      <c r="AK6" s="196"/>
      <c r="AL6" s="196"/>
      <c r="AM6" s="196"/>
      <c r="AN6" s="196"/>
      <c r="AO6" s="225"/>
      <c r="AP6" s="226"/>
      <c r="AQ6" s="196"/>
      <c r="AR6" s="196"/>
      <c r="AS6" s="196"/>
      <c r="AT6" s="202">
        <v>0</v>
      </c>
      <c r="AU6" s="200">
        <f>C32</f>
        <v>0</v>
      </c>
      <c r="AV6" s="200">
        <f>B32</f>
        <v>0</v>
      </c>
      <c r="AW6" s="200">
        <f>D32</f>
        <v>0</v>
      </c>
      <c r="AX6" s="206">
        <v>31</v>
      </c>
    </row>
    <row r="7" spans="1:50" s="193" customFormat="1" ht="14" thickBot="1" x14ac:dyDescent="0.45">
      <c r="A7" s="189">
        <f>[1]個人資格賽!FI10</f>
        <v>6</v>
      </c>
      <c r="B7" s="190">
        <v>0</v>
      </c>
      <c r="C7" s="190"/>
      <c r="D7" s="191"/>
      <c r="F7" s="194"/>
      <c r="G7" s="196"/>
      <c r="H7" s="196"/>
      <c r="I7" s="195"/>
      <c r="J7" s="196"/>
      <c r="K7" s="196"/>
      <c r="L7" s="196"/>
      <c r="M7" s="195"/>
      <c r="N7" s="196"/>
      <c r="O7" s="207"/>
      <c r="P7" s="208">
        <f>IF((N5+O5+Q5+R5)=(N9+O9+Q9+R9),"",IF((N5+O5+Q5+R5)&gt;(N9+O9+Q9+R9),L5,L9))</f>
        <v>0</v>
      </c>
      <c r="Q7" s="202">
        <f>IF((N5+O5+Q5+R5)=(N9+O9+Q9+R9),"",IF((N5+O5+Q5+R5)&gt;(N9+O9+Q9+R9),M5,M9))</f>
        <v>0</v>
      </c>
      <c r="R7" s="201">
        <v>6</v>
      </c>
      <c r="S7" s="196"/>
      <c r="T7" s="196"/>
      <c r="U7" s="196"/>
      <c r="V7" s="196"/>
      <c r="W7" s="196"/>
      <c r="X7" s="196"/>
      <c r="Y7" s="220" t="s">
        <v>339</v>
      </c>
      <c r="Z7" s="221">
        <f>IF((Z23+Z24+Z25+Z26+Z27)=(AD23+AD24+AD25+AD26+AD27),"",IF((Z23+Z24+Z25+Z26+Z27)&gt;(AD23+AD24+AD25+AD26+AD27),X23,AF23))</f>
        <v>0</v>
      </c>
      <c r="AA7" s="222"/>
      <c r="AB7" s="223"/>
      <c r="AC7" s="221">
        <f>IF((Z23+Z24+Z25+Z26+Z27)=(AD23+AD24+AD25+AD26+AD27),"",IF((Z23+Z24+Z25+Z26+Z27)&gt;(AD23+AD24+AD25+AD26+AD27),Y23,AE23))</f>
        <v>0</v>
      </c>
      <c r="AD7" s="223"/>
      <c r="AE7" s="224">
        <f>IF((Z23+Z24+Z25+Z26+Z27)=(AD23+AD24+AD25+AD26+AD27),"",IF((Z23+Z24+Z25+Z26+Z27)&gt;(AD23+AD24+AD25+AD26+AD27),Z23,AD23))</f>
        <v>6</v>
      </c>
      <c r="AF7" s="204"/>
      <c r="AG7" s="196"/>
      <c r="AH7" s="196"/>
      <c r="AI7" s="196"/>
      <c r="AJ7" s="196"/>
      <c r="AK7" s="196"/>
      <c r="AL7" s="202">
        <v>4</v>
      </c>
      <c r="AM7" s="201">
        <f>IF((AP5+AO5+AM5+AL5)=(AP9+AO9+AM9+AL9),"",IF((AP5+AO5+AM5+AL5)&gt;(AP9+AO9+AM9+AL9),AQ5,AQ9))</f>
        <v>0</v>
      </c>
      <c r="AN7" s="208">
        <f>IF((AP5+AO5+AM5+AL5)=(AP9+AO9+AM9+AL9),"",IF((AP5+AO5+AM5+AL5)&gt;(AP9+AO9+AM9+AL9),AR5,AR9))</f>
        <v>0</v>
      </c>
      <c r="AO7" s="214"/>
      <c r="AP7" s="196"/>
      <c r="AQ7" s="195"/>
      <c r="AR7" s="196"/>
      <c r="AS7" s="196"/>
      <c r="AT7" s="196"/>
      <c r="AU7" s="196"/>
      <c r="AV7" s="196"/>
      <c r="AW7" s="196"/>
      <c r="AX7" s="194"/>
    </row>
    <row r="8" spans="1:50" s="193" customFormat="1" ht="14" thickBot="1" x14ac:dyDescent="0.45">
      <c r="A8" s="189">
        <f>[1]個人資格賽!FI11</f>
        <v>7</v>
      </c>
      <c r="B8" s="190">
        <v>0</v>
      </c>
      <c r="C8" s="190"/>
      <c r="D8" s="191"/>
      <c r="F8" s="199">
        <v>17</v>
      </c>
      <c r="G8" s="200">
        <f>D18</f>
        <v>0</v>
      </c>
      <c r="H8" s="200">
        <f>B18</f>
        <v>0</v>
      </c>
      <c r="I8" s="200">
        <f>C18</f>
        <v>0</v>
      </c>
      <c r="J8" s="201">
        <v>6</v>
      </c>
      <c r="K8" s="196"/>
      <c r="L8" s="196"/>
      <c r="M8" s="196"/>
      <c r="N8" s="218"/>
      <c r="O8" s="230"/>
      <c r="P8" s="196"/>
      <c r="Q8" s="196"/>
      <c r="R8" s="218"/>
      <c r="S8" s="226"/>
      <c r="T8" s="196"/>
      <c r="U8" s="196"/>
      <c r="V8" s="196"/>
      <c r="W8" s="196"/>
      <c r="X8" s="196"/>
      <c r="Y8" s="231" t="s">
        <v>340</v>
      </c>
      <c r="Z8" s="232">
        <f>IF((Z23+Z24+Z25+Z26+Z27)=(AD23+AD24+AD25+AD26+AD27),"",IF((Z23+Z24+Z25+Z26+Z27)&lt;(AD23+AD24+AD25+AD26+AD27),X23,AF23))</f>
        <v>0</v>
      </c>
      <c r="AA8" s="233"/>
      <c r="AB8" s="234"/>
      <c r="AC8" s="232">
        <f>IF((Z23+Z24+Z25+Z26+Z27)=(AD23+AD24+AD25+AD26+AD27),"",IF((Z23+Z24+Z25+Z26+Z27)&lt;(AD23+AD24+AD25+AD26+AD27),Y23,AE23))</f>
        <v>0</v>
      </c>
      <c r="AD8" s="234"/>
      <c r="AE8" s="235">
        <f>IF((Z23+Z24+Z25+Z26+Z27)=(AD23+AD24+AD25+AD26+AD27),"",IF((Z23+Z24+Z25+Z26+Z27)&lt;(AD23+AD24+AD25+AD26+AD27),Z23,AD23))</f>
        <v>4</v>
      </c>
      <c r="AF8" s="204"/>
      <c r="AG8" s="196"/>
      <c r="AH8" s="196"/>
      <c r="AI8" s="196"/>
      <c r="AJ8" s="196"/>
      <c r="AK8" s="218"/>
      <c r="AL8" s="226"/>
      <c r="AM8" s="196"/>
      <c r="AN8" s="196"/>
      <c r="AO8" s="236"/>
      <c r="AP8" s="226"/>
      <c r="AQ8" s="196"/>
      <c r="AR8" s="196"/>
      <c r="AS8" s="196"/>
      <c r="AT8" s="202">
        <v>6</v>
      </c>
      <c r="AU8" s="200">
        <f>C19</f>
        <v>0</v>
      </c>
      <c r="AV8" s="200">
        <f>B19</f>
        <v>0</v>
      </c>
      <c r="AW8" s="200">
        <f>D19</f>
        <v>0</v>
      </c>
      <c r="AX8" s="206">
        <v>18</v>
      </c>
    </row>
    <row r="9" spans="1:50" s="193" customFormat="1" ht="14" thickBot="1" x14ac:dyDescent="0.45">
      <c r="A9" s="189">
        <f>[1]個人資格賽!FI12</f>
        <v>8</v>
      </c>
      <c r="B9" s="190">
        <v>0</v>
      </c>
      <c r="C9" s="190"/>
      <c r="D9" s="191"/>
      <c r="F9" s="194"/>
      <c r="G9" s="196">
        <v>2</v>
      </c>
      <c r="H9" s="196"/>
      <c r="I9" s="195">
        <v>94</v>
      </c>
      <c r="J9" s="196"/>
      <c r="K9" s="207"/>
      <c r="L9" s="208">
        <f>IF((J8+K8+M8+N8)=(J10+K10+M10+N10),"",IF((J8+K8+M8+N8)&gt;(J10+K10+M10+N10),H8,H10))</f>
        <v>0</v>
      </c>
      <c r="M9" s="202">
        <f>IF((J8+K8+M8+N8)=(J10+K10+M10+N10),"",IF((J8+K8+M8+N8)&gt;(J10+K10+M10+N10),I8,I10))</f>
        <v>0</v>
      </c>
      <c r="N9" s="201">
        <v>2</v>
      </c>
      <c r="O9" s="196"/>
      <c r="P9" s="196"/>
      <c r="Q9" s="196"/>
      <c r="R9" s="218"/>
      <c r="S9" s="226"/>
      <c r="T9" s="196"/>
      <c r="U9" s="196"/>
      <c r="V9" s="196"/>
      <c r="W9" s="196"/>
      <c r="X9" s="196"/>
      <c r="Y9" s="196"/>
      <c r="Z9" s="185"/>
      <c r="AA9" s="185"/>
      <c r="AB9" s="185"/>
      <c r="AC9" s="185"/>
      <c r="AD9" s="185"/>
      <c r="AE9" s="204"/>
      <c r="AF9" s="204"/>
      <c r="AG9" s="196"/>
      <c r="AH9" s="196"/>
      <c r="AI9" s="196"/>
      <c r="AJ9" s="196"/>
      <c r="AK9" s="218"/>
      <c r="AL9" s="226"/>
      <c r="AM9" s="196"/>
      <c r="AN9" s="196"/>
      <c r="AO9" s="196"/>
      <c r="AP9" s="202">
        <v>2</v>
      </c>
      <c r="AQ9" s="201">
        <f>IF((AT8+AS8+AQ8+AP8)=(AT10+AS10+AQ10+AP10),"",IF((AT8+AS8+AQ8+AP8)&gt;(AT10+AS10+AQ10+AP10),AU8,AU10))</f>
        <v>0</v>
      </c>
      <c r="AR9" s="208">
        <f>IF((AT8+AS8+AQ8+AP8)=(AT10+AS10+AQ10+AP10),"",IF((AT8+AS8+AQ8+AP8)&gt;(AT10+AS10+AQ10+AP10),AV8,AV10))</f>
        <v>0</v>
      </c>
      <c r="AS9" s="214"/>
      <c r="AT9" s="196"/>
      <c r="AU9" s="195">
        <v>0</v>
      </c>
      <c r="AV9" s="196"/>
      <c r="AW9" s="196">
        <v>15</v>
      </c>
      <c r="AX9" s="194"/>
    </row>
    <row r="10" spans="1:50" s="193" customFormat="1" ht="14" thickBot="1" x14ac:dyDescent="0.45">
      <c r="A10" s="189">
        <f>[1]個人資格賽!FI13</f>
        <v>9</v>
      </c>
      <c r="B10" s="190">
        <v>0</v>
      </c>
      <c r="C10" s="190"/>
      <c r="D10" s="191"/>
      <c r="F10" s="199">
        <v>16</v>
      </c>
      <c r="G10" s="200">
        <f>D17</f>
        <v>0</v>
      </c>
      <c r="H10" s="200">
        <f>B17</f>
        <v>0</v>
      </c>
      <c r="I10" s="200">
        <f>C17</f>
        <v>0</v>
      </c>
      <c r="J10" s="201">
        <v>0</v>
      </c>
      <c r="K10" s="196"/>
      <c r="L10" s="196"/>
      <c r="M10" s="196"/>
      <c r="N10" s="196"/>
      <c r="O10" s="196"/>
      <c r="P10" s="196"/>
      <c r="Q10" s="543" t="s">
        <v>341</v>
      </c>
      <c r="R10" s="218"/>
      <c r="S10" s="219"/>
      <c r="T10" s="196"/>
      <c r="U10" s="196"/>
      <c r="V10" s="196"/>
      <c r="W10" s="196"/>
      <c r="X10" s="196"/>
      <c r="Y10" s="196"/>
      <c r="Z10" s="185"/>
      <c r="AA10" s="185"/>
      <c r="AB10" s="185"/>
      <c r="AC10" s="185"/>
      <c r="AD10" s="185"/>
      <c r="AE10" s="204"/>
      <c r="AF10" s="204"/>
      <c r="AG10" s="196"/>
      <c r="AH10" s="196"/>
      <c r="AI10" s="196"/>
      <c r="AJ10" s="196"/>
      <c r="AK10" s="225"/>
      <c r="AL10" s="226"/>
      <c r="AM10" s="543" t="s">
        <v>342</v>
      </c>
      <c r="AN10" s="196"/>
      <c r="AO10" s="196"/>
      <c r="AP10" s="196"/>
      <c r="AQ10" s="196"/>
      <c r="AR10" s="196"/>
      <c r="AS10" s="196"/>
      <c r="AT10" s="202">
        <v>0</v>
      </c>
      <c r="AU10" s="200">
        <f>C16</f>
        <v>0</v>
      </c>
      <c r="AV10" s="200">
        <f>B16</f>
        <v>0</v>
      </c>
      <c r="AW10" s="200">
        <f>D16</f>
        <v>0</v>
      </c>
      <c r="AX10" s="206">
        <v>15</v>
      </c>
    </row>
    <row r="11" spans="1:50" s="193" customFormat="1" ht="14" thickBot="1" x14ac:dyDescent="0.45">
      <c r="A11" s="189">
        <f>[1]個人資格賽!FI14</f>
        <v>9</v>
      </c>
      <c r="B11" s="190">
        <v>0</v>
      </c>
      <c r="C11" s="190"/>
      <c r="D11" s="191"/>
      <c r="F11" s="194"/>
      <c r="G11" s="196"/>
      <c r="H11" s="196"/>
      <c r="I11" s="195">
        <v>104</v>
      </c>
      <c r="J11" s="196"/>
      <c r="K11" s="196"/>
      <c r="L11" s="196"/>
      <c r="M11" s="196"/>
      <c r="N11" s="196"/>
      <c r="O11" s="196"/>
      <c r="P11" s="196"/>
      <c r="Q11" s="543"/>
      <c r="R11" s="196"/>
      <c r="S11" s="241"/>
      <c r="T11" s="208">
        <f>IF((R7+S7+U7+V7)=(R15+S15+U15+V15),"",IF((R7+S7+U7+V7)&gt;(R15+S15+U15+V15),P7,P15))</f>
        <v>0</v>
      </c>
      <c r="U11" s="202">
        <f>IF((R7+S7+U7+V7)=(R15+S15+U15+V15),"",IF((R7+S7+U7+V7)&gt;(R15+S15+U15+V15),Q7,Q15))</f>
        <v>0</v>
      </c>
      <c r="V11" s="201">
        <v>6</v>
      </c>
      <c r="W11" s="196"/>
      <c r="X11" s="196"/>
      <c r="Y11" s="196"/>
      <c r="Z11" s="185"/>
      <c r="AA11" s="185"/>
      <c r="AB11" s="185"/>
      <c r="AC11" s="185"/>
      <c r="AD11" s="185"/>
      <c r="AE11" s="204"/>
      <c r="AF11" s="204"/>
      <c r="AG11" s="196"/>
      <c r="AH11" s="202">
        <v>7</v>
      </c>
      <c r="AI11" s="201">
        <f>IF((AL7+AK7+AI7+AH7)=(AL15+AK15+AI15+AH15),"",IF((AL7+AK7+AI7+AH7)&gt;(AL15+AK15+AI15+AH15),AM7,AM15))</f>
        <v>0</v>
      </c>
      <c r="AJ11" s="208">
        <f>IF((AL7+AK7+AI7+AH7)=(AL15+AK15+AI15+AH15),"",IF((AL7+AK7+AI7+AH7)&gt;(AL15+AK15+AI15+AH15),AN7,AN15))</f>
        <v>0</v>
      </c>
      <c r="AK11" s="214"/>
      <c r="AL11" s="196"/>
      <c r="AM11" s="543"/>
      <c r="AN11" s="196"/>
      <c r="AO11" s="196"/>
      <c r="AP11" s="196"/>
      <c r="AQ11" s="196"/>
      <c r="AR11" s="196"/>
      <c r="AS11" s="196"/>
      <c r="AT11" s="196"/>
      <c r="AU11" s="195">
        <v>81</v>
      </c>
      <c r="AV11" s="196"/>
      <c r="AW11" s="196"/>
      <c r="AX11" s="194"/>
    </row>
    <row r="12" spans="1:50" s="193" customFormat="1" ht="14" thickBot="1" x14ac:dyDescent="0.45">
      <c r="A12" s="189">
        <f>[1]個人資格賽!FI15</f>
        <v>11</v>
      </c>
      <c r="B12" s="190">
        <v>0</v>
      </c>
      <c r="C12" s="190"/>
      <c r="D12" s="191"/>
      <c r="F12" s="199">
        <v>9</v>
      </c>
      <c r="G12" s="200">
        <f>D10</f>
        <v>0</v>
      </c>
      <c r="H12" s="200">
        <f>B10</f>
        <v>0</v>
      </c>
      <c r="I12" s="200">
        <f>C10</f>
        <v>0</v>
      </c>
      <c r="J12" s="201">
        <v>6</v>
      </c>
      <c r="K12" s="196">
        <v>9</v>
      </c>
      <c r="L12" s="196"/>
      <c r="M12" s="196"/>
      <c r="N12" s="196"/>
      <c r="O12" s="196"/>
      <c r="P12" s="196"/>
      <c r="Q12" s="543"/>
      <c r="R12" s="218"/>
      <c r="S12" s="230"/>
      <c r="T12" s="196"/>
      <c r="U12" s="196"/>
      <c r="V12" s="218"/>
      <c r="W12" s="226"/>
      <c r="X12" s="196"/>
      <c r="Y12" s="196"/>
      <c r="Z12" s="185"/>
      <c r="AA12" s="185"/>
      <c r="AB12" s="185"/>
      <c r="AC12" s="185"/>
      <c r="AD12" s="185"/>
      <c r="AE12" s="204"/>
      <c r="AF12" s="204"/>
      <c r="AG12" s="218"/>
      <c r="AH12" s="226"/>
      <c r="AI12" s="196"/>
      <c r="AJ12" s="196"/>
      <c r="AK12" s="236"/>
      <c r="AL12" s="226"/>
      <c r="AM12" s="543"/>
      <c r="AN12" s="196"/>
      <c r="AO12" s="196"/>
      <c r="AP12" s="196"/>
      <c r="AQ12" s="196"/>
      <c r="AR12" s="196"/>
      <c r="AS12" s="196"/>
      <c r="AT12" s="202">
        <v>6</v>
      </c>
      <c r="AU12" s="200">
        <f>C11</f>
        <v>0</v>
      </c>
      <c r="AV12" s="200">
        <f>B11</f>
        <v>0</v>
      </c>
      <c r="AW12" s="200">
        <f>D11</f>
        <v>0</v>
      </c>
      <c r="AX12" s="206">
        <v>10</v>
      </c>
    </row>
    <row r="13" spans="1:50" s="193" customFormat="1" ht="14" thickBot="1" x14ac:dyDescent="0.45">
      <c r="A13" s="189">
        <f>[1]個人資格賽!FI16</f>
        <v>12</v>
      </c>
      <c r="B13" s="190">
        <v>0</v>
      </c>
      <c r="C13" s="190"/>
      <c r="D13" s="191"/>
      <c r="F13" s="194"/>
      <c r="G13" s="196">
        <v>3</v>
      </c>
      <c r="H13" s="196"/>
      <c r="I13" s="195">
        <v>126</v>
      </c>
      <c r="J13" s="196"/>
      <c r="K13" s="207"/>
      <c r="L13" s="208">
        <f>IF((J12+K12+M12+N12)=(J14+K14+M14+N14),"",IF((J12+K12+M12+N12)&gt;(J14+K14+M14+N14),H12,H14))</f>
        <v>0</v>
      </c>
      <c r="M13" s="202">
        <f>IF((J12+K12+M12+N12)=(J14+K14+M14+N14),"",IF((J12+K12+M12+N12)&gt;(J14+K14+M14+N14),I12,I14))</f>
        <v>0</v>
      </c>
      <c r="N13" s="201">
        <v>6</v>
      </c>
      <c r="O13" s="196"/>
      <c r="P13" s="196"/>
      <c r="Q13" s="196"/>
      <c r="R13" s="218"/>
      <c r="S13" s="226"/>
      <c r="T13" s="196"/>
      <c r="U13" s="196"/>
      <c r="V13" s="218"/>
      <c r="W13" s="226"/>
      <c r="X13" s="196"/>
      <c r="Y13" s="196"/>
      <c r="Z13" s="196"/>
      <c r="AA13" s="196"/>
      <c r="AB13" s="196"/>
      <c r="AC13" s="196"/>
      <c r="AD13" s="196"/>
      <c r="AE13" s="196"/>
      <c r="AF13" s="196"/>
      <c r="AG13" s="218"/>
      <c r="AH13" s="226"/>
      <c r="AI13" s="196"/>
      <c r="AJ13" s="196"/>
      <c r="AK13" s="218"/>
      <c r="AL13" s="226"/>
      <c r="AM13" s="196"/>
      <c r="AN13" s="196"/>
      <c r="AO13" s="196"/>
      <c r="AP13" s="202">
        <v>6</v>
      </c>
      <c r="AQ13" s="201">
        <f>IF((AT12+AS12+AQ12+AP12)=(AT14+AS14+AQ14+AP14),"",IF((AT12+AS12+AQ12+AP12)&gt;(AT14+AS14+AQ14+AP14),AU12,AU14))</f>
        <v>0</v>
      </c>
      <c r="AR13" s="208">
        <f>IF((AT12+AS12+AQ12+AP12)=(AT14+AS14+AQ14+AP14),"",IF((AT12+AS12+AQ12+AP12)&gt;(AT14+AS14+AQ14+AP14),AV12,AV14))</f>
        <v>0</v>
      </c>
      <c r="AS13" s="214"/>
      <c r="AT13" s="196"/>
      <c r="AU13" s="195">
        <v>75</v>
      </c>
      <c r="AV13" s="196"/>
      <c r="AW13" s="196">
        <v>14</v>
      </c>
      <c r="AX13" s="194"/>
    </row>
    <row r="14" spans="1:50" s="193" customFormat="1" ht="14" thickBot="1" x14ac:dyDescent="0.45">
      <c r="A14" s="189">
        <f>[1]個人資格賽!FI17</f>
        <v>13</v>
      </c>
      <c r="B14" s="190">
        <v>0</v>
      </c>
      <c r="C14" s="190"/>
      <c r="D14" s="191"/>
      <c r="F14" s="199">
        <v>24</v>
      </c>
      <c r="G14" s="200">
        <f>D25</f>
        <v>0</v>
      </c>
      <c r="H14" s="200">
        <f>B25</f>
        <v>0</v>
      </c>
      <c r="I14" s="200">
        <f>C25</f>
        <v>0</v>
      </c>
      <c r="J14" s="201">
        <v>0</v>
      </c>
      <c r="K14" s="196">
        <v>9.1</v>
      </c>
      <c r="L14" s="196"/>
      <c r="M14" s="196"/>
      <c r="N14" s="218"/>
      <c r="O14" s="219"/>
      <c r="P14" s="196"/>
      <c r="Q14" s="196"/>
      <c r="R14" s="218"/>
      <c r="S14" s="226"/>
      <c r="T14" s="196"/>
      <c r="U14" s="196"/>
      <c r="V14" s="218"/>
      <c r="W14" s="226"/>
      <c r="X14" s="196"/>
      <c r="Y14" s="196"/>
      <c r="Z14" s="196"/>
      <c r="AA14" s="196"/>
      <c r="AB14" s="196"/>
      <c r="AC14" s="196"/>
      <c r="AD14" s="196"/>
      <c r="AE14" s="196"/>
      <c r="AF14" s="196"/>
      <c r="AG14" s="218"/>
      <c r="AH14" s="226"/>
      <c r="AI14" s="196"/>
      <c r="AJ14" s="196"/>
      <c r="AK14" s="218"/>
      <c r="AL14" s="226"/>
      <c r="AM14" s="196"/>
      <c r="AN14" s="196"/>
      <c r="AO14" s="225"/>
      <c r="AP14" s="226"/>
      <c r="AQ14" s="196"/>
      <c r="AR14" s="196"/>
      <c r="AS14" s="196"/>
      <c r="AT14" s="202">
        <v>0</v>
      </c>
      <c r="AU14" s="200">
        <f>C24</f>
        <v>0</v>
      </c>
      <c r="AV14" s="200">
        <f>B24</f>
        <v>0</v>
      </c>
      <c r="AW14" s="200">
        <f>D24</f>
        <v>0</v>
      </c>
      <c r="AX14" s="206">
        <v>23</v>
      </c>
    </row>
    <row r="15" spans="1:50" s="193" customFormat="1" ht="14" thickBot="1" x14ac:dyDescent="0.45">
      <c r="A15" s="189">
        <f>[1]個人資格賽!FI18</f>
        <v>14</v>
      </c>
      <c r="B15" s="190">
        <v>0</v>
      </c>
      <c r="C15" s="190"/>
      <c r="D15" s="191"/>
      <c r="F15" s="194"/>
      <c r="G15" s="196"/>
      <c r="H15" s="196"/>
      <c r="I15" s="196">
        <v>113</v>
      </c>
      <c r="J15" s="196"/>
      <c r="K15" s="196"/>
      <c r="L15" s="196"/>
      <c r="M15" s="195"/>
      <c r="N15" s="196"/>
      <c r="O15" s="207"/>
      <c r="P15" s="208">
        <f>IF((N13+O13+Q13+R13)=(N17+O17+Q17+R17),"",IF((N13+O13+Q13+R13)&gt;(N17+O17+Q17+R17),L13,L17))</f>
        <v>0</v>
      </c>
      <c r="Q15" s="202">
        <f>IF((N13+O13+Q13+R13)=(N17+O17+Q17+R17),"",IF((N13+O13+Q13+R13)&gt;(N17+O17+Q17+R17),M13,M17))</f>
        <v>0</v>
      </c>
      <c r="R15" s="201">
        <v>2</v>
      </c>
      <c r="S15" s="196"/>
      <c r="T15" s="196"/>
      <c r="U15" s="196"/>
      <c r="V15" s="218"/>
      <c r="W15" s="226"/>
      <c r="X15" s="196"/>
      <c r="Y15" s="196"/>
      <c r="Z15" s="196"/>
      <c r="AA15" s="196"/>
      <c r="AB15" s="196"/>
      <c r="AC15" s="196"/>
      <c r="AD15" s="196"/>
      <c r="AE15" s="196"/>
      <c r="AF15" s="196"/>
      <c r="AG15" s="218"/>
      <c r="AH15" s="226"/>
      <c r="AI15" s="196"/>
      <c r="AJ15" s="196"/>
      <c r="AK15" s="196"/>
      <c r="AL15" s="202">
        <v>6</v>
      </c>
      <c r="AM15" s="201">
        <f>IF((AP13+AO13+AM13+AL13)=(AP17+AO17+AM17+AL17),"",IF((AP13+AO13+AM13+AL13)&gt;(AP17+AO17+AM17+AL17),AQ13,AQ17))</f>
        <v>0</v>
      </c>
      <c r="AN15" s="208">
        <f>IF((AP13+AO13+AM13+AL13)=(AP17+AO17+AM17+AL17),"",IF((AP13+AO13+AM13+AL13)&gt;(AP17+AO17+AM17+AL17),AR13,AR17))</f>
        <v>0</v>
      </c>
      <c r="AO15" s="214"/>
      <c r="AP15" s="196"/>
      <c r="AQ15" s="195"/>
      <c r="AR15" s="196"/>
      <c r="AS15" s="196"/>
      <c r="AT15" s="196"/>
      <c r="AU15" s="195">
        <v>74</v>
      </c>
      <c r="AV15" s="196"/>
      <c r="AW15" s="196"/>
      <c r="AX15" s="194"/>
    </row>
    <row r="16" spans="1:50" s="193" customFormat="1" ht="14" thickBot="1" x14ac:dyDescent="0.45">
      <c r="A16" s="189">
        <f>[1]個人資格賽!FI19</f>
        <v>15</v>
      </c>
      <c r="B16" s="190">
        <v>0</v>
      </c>
      <c r="C16" s="190"/>
      <c r="D16" s="191"/>
      <c r="F16" s="199">
        <v>25</v>
      </c>
      <c r="G16" s="200">
        <f>D26</f>
        <v>0</v>
      </c>
      <c r="H16" s="200">
        <f>B26</f>
        <v>0</v>
      </c>
      <c r="I16" s="200">
        <f>C26</f>
        <v>0</v>
      </c>
      <c r="J16" s="201">
        <v>2</v>
      </c>
      <c r="K16" s="196"/>
      <c r="L16" s="196"/>
      <c r="M16" s="196"/>
      <c r="N16" s="218"/>
      <c r="O16" s="230"/>
      <c r="P16" s="196"/>
      <c r="Q16" s="196"/>
      <c r="R16" s="196"/>
      <c r="S16" s="196"/>
      <c r="T16" s="196"/>
      <c r="U16" s="196"/>
      <c r="V16" s="218"/>
      <c r="W16" s="226"/>
      <c r="X16" s="195"/>
      <c r="Y16" s="195"/>
      <c r="Z16" s="195"/>
      <c r="AA16" s="196"/>
      <c r="AB16" s="196"/>
      <c r="AC16" s="196"/>
      <c r="AD16" s="195"/>
      <c r="AE16" s="195"/>
      <c r="AF16" s="195"/>
      <c r="AG16" s="218"/>
      <c r="AH16" s="226"/>
      <c r="AI16" s="196"/>
      <c r="AJ16" s="196"/>
      <c r="AK16" s="196"/>
      <c r="AL16" s="196"/>
      <c r="AM16" s="196"/>
      <c r="AN16" s="196"/>
      <c r="AO16" s="236"/>
      <c r="AP16" s="226"/>
      <c r="AQ16" s="196"/>
      <c r="AR16" s="196"/>
      <c r="AS16" s="196"/>
      <c r="AT16" s="202">
        <v>6</v>
      </c>
      <c r="AU16" s="200">
        <f>C27</f>
        <v>0</v>
      </c>
      <c r="AV16" s="200">
        <f>B27</f>
        <v>0</v>
      </c>
      <c r="AW16" s="200">
        <f>D27</f>
        <v>0</v>
      </c>
      <c r="AX16" s="206">
        <v>26</v>
      </c>
    </row>
    <row r="17" spans="1:50" s="193" customFormat="1" ht="14" thickBot="1" x14ac:dyDescent="0.45">
      <c r="A17" s="189">
        <f>[1]個人資格賽!FI20</f>
        <v>16</v>
      </c>
      <c r="B17" s="190">
        <v>0</v>
      </c>
      <c r="C17" s="190"/>
      <c r="D17" s="191"/>
      <c r="F17" s="194"/>
      <c r="G17" s="196">
        <v>4</v>
      </c>
      <c r="H17" s="196"/>
      <c r="I17" s="195">
        <v>46</v>
      </c>
      <c r="J17" s="196"/>
      <c r="K17" s="207"/>
      <c r="L17" s="208">
        <f>IF((J16+K16+M16+N16)=(J18+K18+M18+N18),"",IF((J16+K16+M16+N16)&gt;(J18+K18+M18+N18),H16,H18))</f>
        <v>0</v>
      </c>
      <c r="M17" s="202">
        <f>IF((J16+K16+M16+N16)=(J18+K18+M18+N18),"",IF((J16+K16+M16+N16)&gt;(J18+K18+M18+N18),I16,I18))</f>
        <v>0</v>
      </c>
      <c r="N17" s="201">
        <v>2</v>
      </c>
      <c r="O17" s="196"/>
      <c r="P17" s="196"/>
      <c r="Q17" s="196"/>
      <c r="R17" s="196"/>
      <c r="S17" s="196"/>
      <c r="T17" s="196"/>
      <c r="U17" s="196"/>
      <c r="V17" s="218"/>
      <c r="W17" s="226"/>
      <c r="X17" s="196"/>
      <c r="Y17" s="196"/>
      <c r="Z17" s="196"/>
      <c r="AA17" s="196"/>
      <c r="AB17" s="196"/>
      <c r="AC17" s="196"/>
      <c r="AD17" s="196"/>
      <c r="AE17" s="196"/>
      <c r="AF17" s="196"/>
      <c r="AG17" s="218"/>
      <c r="AH17" s="226"/>
      <c r="AI17" s="196"/>
      <c r="AJ17" s="196"/>
      <c r="AK17" s="196"/>
      <c r="AL17" s="196"/>
      <c r="AM17" s="196"/>
      <c r="AN17" s="196"/>
      <c r="AO17" s="196"/>
      <c r="AP17" s="202">
        <v>2</v>
      </c>
      <c r="AQ17" s="201">
        <f>IF((AT16+AS16+AQ16+AP16)=(AT18+AS18+AQ18+AP18),"",IF((AT16+AS16+AQ16+AP16)&gt;(AT18+AS18+AQ18+AP18),AU16,AU18))</f>
        <v>0</v>
      </c>
      <c r="AR17" s="208">
        <f>IF((AT16+AS16+AQ16+AP16)=(AT18+AS18+AQ18+AP18),"",IF((AT16+AS16+AQ16+AP16)&gt;(AT18+AS18+AQ18+AP18),AV16,AV18))</f>
        <v>0</v>
      </c>
      <c r="AS17" s="214"/>
      <c r="AT17" s="196"/>
      <c r="AU17" s="195"/>
      <c r="AV17" s="196"/>
      <c r="AW17" s="196">
        <v>13</v>
      </c>
      <c r="AX17" s="194"/>
    </row>
    <row r="18" spans="1:50" s="193" customFormat="1" ht="14" thickBot="1" x14ac:dyDescent="0.45">
      <c r="A18" s="189">
        <f>[1]個人資格賽!FI21</f>
        <v>17</v>
      </c>
      <c r="B18" s="190">
        <v>0</v>
      </c>
      <c r="C18" s="190"/>
      <c r="D18" s="191"/>
      <c r="F18" s="199">
        <v>8</v>
      </c>
      <c r="G18" s="200">
        <f>D9</f>
        <v>0</v>
      </c>
      <c r="H18" s="200">
        <f>B9</f>
        <v>0</v>
      </c>
      <c r="I18" s="200">
        <f>C9</f>
        <v>0</v>
      </c>
      <c r="J18" s="201">
        <v>6</v>
      </c>
      <c r="K18" s="196"/>
      <c r="L18" s="196"/>
      <c r="M18" s="196"/>
      <c r="N18" s="196"/>
      <c r="O18" s="196"/>
      <c r="P18" s="196"/>
      <c r="Q18" s="196"/>
      <c r="R18" s="196"/>
      <c r="S18" s="196"/>
      <c r="T18" s="196"/>
      <c r="U18" s="196"/>
      <c r="V18" s="218"/>
      <c r="W18" s="219"/>
      <c r="X18" s="196"/>
      <c r="Y18" s="196"/>
      <c r="Z18" s="196"/>
      <c r="AA18" s="185" t="s">
        <v>335</v>
      </c>
      <c r="AB18" s="185"/>
      <c r="AC18" s="185"/>
      <c r="AD18" s="196"/>
      <c r="AE18" s="196"/>
      <c r="AF18" s="196"/>
      <c r="AG18" s="225"/>
      <c r="AH18" s="226"/>
      <c r="AI18" s="196"/>
      <c r="AJ18" s="196"/>
      <c r="AK18" s="196"/>
      <c r="AL18" s="196"/>
      <c r="AM18" s="196"/>
      <c r="AN18" s="196"/>
      <c r="AO18" s="196"/>
      <c r="AP18" s="196"/>
      <c r="AQ18" s="196"/>
      <c r="AR18" s="196"/>
      <c r="AS18" s="196"/>
      <c r="AT18" s="202">
        <v>4</v>
      </c>
      <c r="AU18" s="200">
        <f>C8</f>
        <v>0</v>
      </c>
      <c r="AV18" s="200">
        <f>B8</f>
        <v>0</v>
      </c>
      <c r="AW18" s="200">
        <f>D8</f>
        <v>0</v>
      </c>
      <c r="AX18" s="206">
        <v>7</v>
      </c>
    </row>
    <row r="19" spans="1:50" s="193" customFormat="1" ht="14" thickBot="1" x14ac:dyDescent="0.45">
      <c r="A19" s="189">
        <f>[1]個人資格賽!FI22</f>
        <v>18</v>
      </c>
      <c r="B19" s="190">
        <v>0</v>
      </c>
      <c r="C19" s="190"/>
      <c r="D19" s="191"/>
      <c r="F19" s="194"/>
      <c r="G19" s="196"/>
      <c r="H19" s="196"/>
      <c r="I19" s="196">
        <v>80</v>
      </c>
      <c r="J19" s="196"/>
      <c r="K19" s="196"/>
      <c r="L19" s="196"/>
      <c r="M19" s="196"/>
      <c r="N19" s="196"/>
      <c r="O19" s="196"/>
      <c r="P19" s="196"/>
      <c r="Q19" s="196"/>
      <c r="R19" s="196"/>
      <c r="S19" s="196"/>
      <c r="T19" s="196"/>
      <c r="U19" s="196"/>
      <c r="V19" s="196"/>
      <c r="W19" s="207"/>
      <c r="X19" s="208">
        <f>IF((V11+W11+Y11+Z11)=(V27+W27+Y27+Z27),"",IF((V11+W11+Y11+Z11)&gt;(V27+W27+Y27+Z27),T11,T27))</f>
        <v>0</v>
      </c>
      <c r="Y19" s="202">
        <f>IF((V11+W11+Y11+Z11)=(V27+W27+Y27+Z27),"",IF((V11+W11+Y11+Z11)&gt;(V27+W27+Y27+Z27),U11,U27))</f>
        <v>0</v>
      </c>
      <c r="Z19" s="201">
        <v>6</v>
      </c>
      <c r="AA19" s="185"/>
      <c r="AB19" s="185"/>
      <c r="AC19" s="185"/>
      <c r="AD19" s="202">
        <v>2</v>
      </c>
      <c r="AE19" s="201">
        <f>IF((AH11+AG11+AE11+AD11)=(AH27+AG27+AE27+AD27),"",IF((AH11+AG11+AE11+AD11)&gt;(AH27+AG27+AE27+AD27),AI11,AI27))</f>
        <v>0</v>
      </c>
      <c r="AF19" s="208">
        <f>IF((AH11+AG11+AE11+AD11)=(AH27+AG27+AE27+AD27),"",IF((AH11+AG11+AE11+AD11)&gt;(AH27+AG27+AE27+AD27),AJ11,AJ27))</f>
        <v>0</v>
      </c>
      <c r="AG19" s="214"/>
      <c r="AH19" s="196"/>
      <c r="AI19" s="196"/>
      <c r="AJ19" s="196"/>
      <c r="AK19" s="196"/>
      <c r="AL19" s="196"/>
      <c r="AM19" s="196"/>
      <c r="AN19" s="196"/>
      <c r="AO19" s="196"/>
      <c r="AP19" s="196"/>
      <c r="AQ19" s="196"/>
      <c r="AR19" s="196"/>
      <c r="AS19" s="196"/>
      <c r="AT19" s="196"/>
      <c r="AU19" s="196">
        <v>75</v>
      </c>
      <c r="AV19" s="196"/>
      <c r="AW19" s="196"/>
      <c r="AX19" s="194"/>
    </row>
    <row r="20" spans="1:50" s="193" customFormat="1" ht="14" thickBot="1" x14ac:dyDescent="0.45">
      <c r="A20" s="189">
        <f>[1]個人資格賽!FI23</f>
        <v>18</v>
      </c>
      <c r="B20" s="190">
        <v>0</v>
      </c>
      <c r="C20" s="190"/>
      <c r="D20" s="191"/>
      <c r="F20" s="199">
        <v>5</v>
      </c>
      <c r="G20" s="200">
        <f>D6</f>
        <v>0</v>
      </c>
      <c r="H20" s="200">
        <f>B6</f>
        <v>0</v>
      </c>
      <c r="I20" s="200">
        <f>C6</f>
        <v>0</v>
      </c>
      <c r="J20" s="201">
        <v>6</v>
      </c>
      <c r="K20" s="196"/>
      <c r="L20" s="196"/>
      <c r="M20" s="196"/>
      <c r="N20" s="196"/>
      <c r="O20" s="196"/>
      <c r="P20" s="196"/>
      <c r="Q20" s="196"/>
      <c r="R20" s="196"/>
      <c r="S20" s="196"/>
      <c r="T20" s="196"/>
      <c r="U20" s="196"/>
      <c r="V20" s="218"/>
      <c r="W20" s="230"/>
      <c r="X20" s="196"/>
      <c r="Y20" s="196"/>
      <c r="Z20" s="196"/>
      <c r="AA20" s="196"/>
      <c r="AB20" s="196"/>
      <c r="AC20" s="196"/>
      <c r="AD20" s="196"/>
      <c r="AE20" s="196"/>
      <c r="AF20" s="196"/>
      <c r="AG20" s="236"/>
      <c r="AH20" s="226"/>
      <c r="AI20" s="196"/>
      <c r="AJ20" s="196"/>
      <c r="AK20" s="196"/>
      <c r="AL20" s="196"/>
      <c r="AM20" s="196"/>
      <c r="AN20" s="196"/>
      <c r="AO20" s="196"/>
      <c r="AP20" s="196"/>
      <c r="AQ20" s="196"/>
      <c r="AR20" s="196"/>
      <c r="AS20" s="196"/>
      <c r="AT20" s="202">
        <v>6</v>
      </c>
      <c r="AU20" s="200">
        <f>C7</f>
        <v>0</v>
      </c>
      <c r="AV20" s="200">
        <f>B7</f>
        <v>0</v>
      </c>
      <c r="AW20" s="200">
        <f>D7</f>
        <v>0</v>
      </c>
      <c r="AX20" s="206">
        <v>6</v>
      </c>
    </row>
    <row r="21" spans="1:50" s="193" customFormat="1" ht="14" thickBot="1" x14ac:dyDescent="0.45">
      <c r="A21" s="189">
        <f>[1]個人資格賽!FI24</f>
        <v>18</v>
      </c>
      <c r="B21" s="190">
        <v>0</v>
      </c>
      <c r="C21" s="190"/>
      <c r="D21" s="191"/>
      <c r="F21" s="194"/>
      <c r="G21" s="196">
        <v>5</v>
      </c>
      <c r="H21" s="196"/>
      <c r="I21" s="195"/>
      <c r="J21" s="196"/>
      <c r="K21" s="207"/>
      <c r="L21" s="208">
        <f>IF((J20+K20+M20+N20)=(J22+K22+M22+N22),"",IF((J20+K20+M20+N20)&gt;(J22+K22+M22+N22),H20,H22))</f>
        <v>0</v>
      </c>
      <c r="M21" s="202">
        <f>IF((J20+K20+M20+N20)=(J22+K22+M22+N22),"",IF((J20+K20+M20+N20)&gt;(J22+K22+M22+N22),I20,I22))</f>
        <v>0</v>
      </c>
      <c r="N21" s="201">
        <v>3</v>
      </c>
      <c r="O21" s="196"/>
      <c r="P21" s="196"/>
      <c r="Q21" s="196"/>
      <c r="R21" s="196"/>
      <c r="S21" s="196"/>
      <c r="T21" s="196"/>
      <c r="U21" s="196"/>
      <c r="V21" s="218"/>
      <c r="W21" s="226"/>
      <c r="X21" s="196"/>
      <c r="Y21" s="196"/>
      <c r="Z21" s="196"/>
      <c r="AA21" s="196"/>
      <c r="AB21" s="196"/>
      <c r="AC21" s="196"/>
      <c r="AD21" s="196"/>
      <c r="AE21" s="196"/>
      <c r="AF21" s="196"/>
      <c r="AG21" s="218"/>
      <c r="AH21" s="226"/>
      <c r="AI21" s="196"/>
      <c r="AJ21" s="196"/>
      <c r="AK21" s="196"/>
      <c r="AL21" s="196"/>
      <c r="AM21" s="196"/>
      <c r="AN21" s="196"/>
      <c r="AO21" s="196"/>
      <c r="AP21" s="202">
        <v>6</v>
      </c>
      <c r="AQ21" s="201">
        <f>IF((AT20+AS20+AQ20+AP20)=(AT22+AS22+AQ22+AP22),"",IF((AT20+AS20+AQ20+AP20)&gt;(AT22+AS22+AQ22+AP22),AU20,AU22))</f>
        <v>0</v>
      </c>
      <c r="AR21" s="208">
        <f>IF((AT20+AS20+AQ20+AP20)=(AT22+AS22+AQ22+AP22),"",IF((AT20+AS20+AQ20+AP20)&gt;(AT22+AS22+AQ22+AP22),AV20,AV22))</f>
        <v>0</v>
      </c>
      <c r="AS21" s="214"/>
      <c r="AT21" s="196"/>
      <c r="AU21" s="195"/>
      <c r="AV21" s="196"/>
      <c r="AW21" s="196">
        <v>12</v>
      </c>
      <c r="AX21" s="194"/>
    </row>
    <row r="22" spans="1:50" s="193" customFormat="1" ht="14" thickBot="1" x14ac:dyDescent="0.45">
      <c r="A22" s="189">
        <f>[1]個人資格賽!FI25</f>
        <v>18</v>
      </c>
      <c r="B22" s="190">
        <v>0</v>
      </c>
      <c r="C22" s="190"/>
      <c r="D22" s="191"/>
      <c r="F22" s="199">
        <v>28</v>
      </c>
      <c r="G22" s="200">
        <f>D29</f>
        <v>0</v>
      </c>
      <c r="H22" s="200">
        <f>B29</f>
        <v>0</v>
      </c>
      <c r="I22" s="200">
        <f>C29</f>
        <v>0</v>
      </c>
      <c r="J22" s="201">
        <v>0</v>
      </c>
      <c r="K22" s="196"/>
      <c r="L22" s="196"/>
      <c r="M22" s="196"/>
      <c r="N22" s="218"/>
      <c r="O22" s="219"/>
      <c r="P22" s="196"/>
      <c r="Q22" s="196"/>
      <c r="R22" s="196"/>
      <c r="S22" s="196"/>
      <c r="T22" s="196"/>
      <c r="U22" s="196"/>
      <c r="V22" s="218"/>
      <c r="W22" s="226"/>
      <c r="X22" s="196"/>
      <c r="Y22" s="196"/>
      <c r="Z22" s="196"/>
      <c r="AA22" s="185" t="s">
        <v>338</v>
      </c>
      <c r="AB22" s="185"/>
      <c r="AC22" s="185"/>
      <c r="AD22" s="196"/>
      <c r="AE22" s="196"/>
      <c r="AF22" s="196"/>
      <c r="AG22" s="218"/>
      <c r="AH22" s="226"/>
      <c r="AI22" s="196"/>
      <c r="AJ22" s="196"/>
      <c r="AK22" s="196"/>
      <c r="AL22" s="196"/>
      <c r="AM22" s="196"/>
      <c r="AN22" s="196"/>
      <c r="AO22" s="225"/>
      <c r="AP22" s="226"/>
      <c r="AQ22" s="196"/>
      <c r="AR22" s="196"/>
      <c r="AS22" s="196"/>
      <c r="AT22" s="202">
        <v>2</v>
      </c>
      <c r="AU22" s="200">
        <f>C28</f>
        <v>0</v>
      </c>
      <c r="AV22" s="200">
        <f>B28</f>
        <v>0</v>
      </c>
      <c r="AW22" s="200">
        <f>D28</f>
        <v>0</v>
      </c>
      <c r="AX22" s="206">
        <v>27</v>
      </c>
    </row>
    <row r="23" spans="1:50" s="193" customFormat="1" ht="14" thickBot="1" x14ac:dyDescent="0.45">
      <c r="A23" s="189">
        <f>[1]個人資格賽!FI26</f>
        <v>18</v>
      </c>
      <c r="B23" s="190">
        <v>0</v>
      </c>
      <c r="C23" s="190"/>
      <c r="D23" s="191"/>
      <c r="F23" s="194"/>
      <c r="G23" s="196"/>
      <c r="H23" s="196"/>
      <c r="I23" s="196"/>
      <c r="J23" s="196"/>
      <c r="K23" s="196"/>
      <c r="L23" s="196"/>
      <c r="M23" s="195"/>
      <c r="N23" s="196"/>
      <c r="O23" s="207"/>
      <c r="P23" s="208">
        <f>IF((N21+O21+Q21+R21)=(N25+O25+Q25+R25),"",IF((N21+O21+Q21+R21)&gt;(N25+O25+Q25+R25),L21,L25))</f>
        <v>0</v>
      </c>
      <c r="Q23" s="202">
        <f>IF((N21+O21+Q21+R21)=(N25+O25+Q25+R25),"",IF((N21+O21+Q21+R21)&gt;(N25+O25+Q25+R25),M21,M25))</f>
        <v>0</v>
      </c>
      <c r="R23" s="201">
        <v>5</v>
      </c>
      <c r="S23" s="196"/>
      <c r="T23" s="196"/>
      <c r="U23" s="196"/>
      <c r="V23" s="218"/>
      <c r="W23" s="247"/>
      <c r="X23" s="208">
        <f>IF((V11+W11+Y11+Z11)=(V27+W27+Y27+Z27),"",IF((V11+W11+Y11+Z11)&lt;(V27+W27+Y27+Z27),T11,T27))</f>
        <v>0</v>
      </c>
      <c r="Y23" s="202">
        <f>IF((V11+W11+Y11+Z11)=(V27+W27+Y27+Z27),"",IF((V11+W11+Y11+Z11)&lt;(V27+W27+Y27+Z27),U11,U27))</f>
        <v>0</v>
      </c>
      <c r="Z23" s="201">
        <v>4</v>
      </c>
      <c r="AA23" s="185"/>
      <c r="AB23" s="185"/>
      <c r="AC23" s="185"/>
      <c r="AD23" s="202">
        <v>6</v>
      </c>
      <c r="AE23" s="201">
        <f>IF((AH11+AG11+AE11+AD11)=(AH27+AG27+AE27+AD27),"",IF((AH11+AG11+AE11+AD11)&lt;(AH27+AG27+AE27+AD27),AI11,AI27))</f>
        <v>0</v>
      </c>
      <c r="AF23" s="208">
        <f>IF((AH11+AG11+AE11+AD11)=(AH27+AG27+AE27+AD27),"",IF((AH11+AG11+AE11+AD11)&lt;(AH27+AG27+AE27+AD27),AJ11,AJ27))</f>
        <v>0</v>
      </c>
      <c r="AG23" s="247"/>
      <c r="AH23" s="226"/>
      <c r="AI23" s="196"/>
      <c r="AJ23" s="196"/>
      <c r="AK23" s="196"/>
      <c r="AL23" s="202">
        <v>6</v>
      </c>
      <c r="AM23" s="201">
        <f>IF((AP21+AO21+AM21+AL21)=(AP25+AO25+AM25+AL25),"",IF((AP21+AO21+AM21+AL21)&gt;(AP25+AO25+AM25+AL25),AQ21,AQ25))</f>
        <v>0</v>
      </c>
      <c r="AN23" s="208">
        <f>IF((AP21+AO21+AM21+AL21)=(AP25+AO25+AM25+AL25),"",IF((AP21+AO21+AM21+AL21)&gt;(AP25+AO25+AM25+AL25),AR21,AR25))</f>
        <v>0</v>
      </c>
      <c r="AO23" s="214"/>
      <c r="AP23" s="196"/>
      <c r="AQ23" s="195"/>
      <c r="AR23" s="196"/>
      <c r="AS23" s="196"/>
      <c r="AT23" s="196"/>
      <c r="AU23" s="196"/>
      <c r="AV23" s="196"/>
      <c r="AW23" s="196"/>
      <c r="AX23" s="194"/>
    </row>
    <row r="24" spans="1:50" s="193" customFormat="1" ht="14" thickBot="1" x14ac:dyDescent="0.45">
      <c r="A24" s="189">
        <f>[1]個人資格賽!FI27</f>
        <v>18</v>
      </c>
      <c r="B24" s="190">
        <v>0</v>
      </c>
      <c r="C24" s="190"/>
      <c r="D24" s="191"/>
      <c r="F24" s="199">
        <v>21</v>
      </c>
      <c r="G24" s="200">
        <f>D22</f>
        <v>0</v>
      </c>
      <c r="H24" s="200">
        <f>B22</f>
        <v>0</v>
      </c>
      <c r="I24" s="200">
        <f>C22</f>
        <v>0</v>
      </c>
      <c r="J24" s="201">
        <v>5</v>
      </c>
      <c r="K24" s="196">
        <v>0</v>
      </c>
      <c r="L24" s="196"/>
      <c r="M24" s="196"/>
      <c r="N24" s="218"/>
      <c r="O24" s="230"/>
      <c r="P24" s="196"/>
      <c r="Q24" s="196"/>
      <c r="R24" s="218"/>
      <c r="S24" s="226"/>
      <c r="T24" s="196"/>
      <c r="U24" s="196"/>
      <c r="V24" s="218"/>
      <c r="W24" s="226"/>
      <c r="X24" s="196"/>
      <c r="Y24" s="196"/>
      <c r="Z24" s="196"/>
      <c r="AA24" s="196"/>
      <c r="AB24" s="196"/>
      <c r="AC24" s="196"/>
      <c r="AD24" s="196"/>
      <c r="AE24" s="196"/>
      <c r="AF24" s="196"/>
      <c r="AG24" s="218"/>
      <c r="AH24" s="226"/>
      <c r="AI24" s="196"/>
      <c r="AJ24" s="196"/>
      <c r="AK24" s="218"/>
      <c r="AL24" s="226"/>
      <c r="AM24" s="196"/>
      <c r="AN24" s="196"/>
      <c r="AO24" s="236"/>
      <c r="AP24" s="226"/>
      <c r="AQ24" s="196"/>
      <c r="AR24" s="196"/>
      <c r="AS24" s="196"/>
      <c r="AT24" s="202">
        <v>4</v>
      </c>
      <c r="AU24" s="200">
        <f>C23</f>
        <v>0</v>
      </c>
      <c r="AV24" s="200">
        <f>B23</f>
        <v>0</v>
      </c>
      <c r="AW24" s="200">
        <f>D23</f>
        <v>0</v>
      </c>
      <c r="AX24" s="206">
        <v>22</v>
      </c>
    </row>
    <row r="25" spans="1:50" s="193" customFormat="1" ht="14" thickBot="1" x14ac:dyDescent="0.45">
      <c r="A25" s="248">
        <f>[1]個人資格賽!FI28</f>
        <v>18</v>
      </c>
      <c r="B25" s="190">
        <v>0</v>
      </c>
      <c r="C25" s="190"/>
      <c r="D25" s="191"/>
      <c r="F25" s="194"/>
      <c r="G25" s="196">
        <v>6</v>
      </c>
      <c r="H25" s="196"/>
      <c r="I25" s="195">
        <v>62</v>
      </c>
      <c r="J25" s="196"/>
      <c r="K25" s="207"/>
      <c r="L25" s="208">
        <f>IF((J24+K24+M24+N24)=(J26+K26+M26+N26),"",IF((J24+K24+M24+N24)&gt;(J26+K26+M26+N26),H24,H26))</f>
        <v>0</v>
      </c>
      <c r="M25" s="202">
        <f>IF((J24+K24+M24+N24)=(J26+K26+M26+N26),"",IF((J24+K24+M24+N24)&gt;(J26+K26+M26+N26),I24,I26))</f>
        <v>0</v>
      </c>
      <c r="N25" s="201">
        <v>7</v>
      </c>
      <c r="O25" s="196"/>
      <c r="P25" s="196"/>
      <c r="Q25" s="196"/>
      <c r="R25" s="218"/>
      <c r="S25" s="226"/>
      <c r="T25" s="196"/>
      <c r="U25" s="196"/>
      <c r="V25" s="218"/>
      <c r="W25" s="226"/>
      <c r="X25" s="196"/>
      <c r="Y25" s="196"/>
      <c r="Z25" s="196"/>
      <c r="AA25" s="196"/>
      <c r="AB25" s="196"/>
      <c r="AC25" s="196"/>
      <c r="AD25" s="196"/>
      <c r="AE25" s="196"/>
      <c r="AF25" s="196"/>
      <c r="AG25" s="218"/>
      <c r="AH25" s="226"/>
      <c r="AI25" s="196"/>
      <c r="AJ25" s="196"/>
      <c r="AK25" s="218"/>
      <c r="AL25" s="226"/>
      <c r="AM25" s="196"/>
      <c r="AN25" s="196"/>
      <c r="AO25" s="196"/>
      <c r="AP25" s="202">
        <v>4</v>
      </c>
      <c r="AQ25" s="201">
        <f>IF((AT24+AS24+AQ24+AP24)=(AT26+AS26+AQ26+AP26),"",IF((AT24+AS24+AQ24+AP24)&gt;(AT26+AS26+AQ26+AP26),AU24,AU26))</f>
        <v>0</v>
      </c>
      <c r="AR25" s="208">
        <f>IF((AT24+AS24+AQ24+AP24)=(AT26+AS26+AQ26+AP26),"",IF((AT24+AS24+AQ24+AP24)&gt;(AT26+AS26+AQ26+AP26),AV24,AV26))</f>
        <v>0</v>
      </c>
      <c r="AS25" s="214"/>
      <c r="AT25" s="196"/>
      <c r="AU25" s="195">
        <v>112</v>
      </c>
      <c r="AV25" s="196"/>
      <c r="AW25" s="196">
        <v>11</v>
      </c>
      <c r="AX25" s="194"/>
    </row>
    <row r="26" spans="1:50" s="193" customFormat="1" ht="14" thickBot="1" x14ac:dyDescent="0.45">
      <c r="A26" s="248">
        <v>25</v>
      </c>
      <c r="B26" s="190">
        <v>0</v>
      </c>
      <c r="C26" s="190"/>
      <c r="D26" s="191"/>
      <c r="F26" s="199">
        <v>12</v>
      </c>
      <c r="G26" s="200">
        <f>D13</f>
        <v>0</v>
      </c>
      <c r="H26" s="200">
        <f>B13</f>
        <v>0</v>
      </c>
      <c r="I26" s="200">
        <f>C13</f>
        <v>0</v>
      </c>
      <c r="J26" s="201">
        <v>5</v>
      </c>
      <c r="K26" s="196">
        <v>9</v>
      </c>
      <c r="L26" s="196"/>
      <c r="M26" s="196">
        <v>106</v>
      </c>
      <c r="N26" s="196"/>
      <c r="O26" s="196"/>
      <c r="P26" s="196"/>
      <c r="Q26" s="543" t="s">
        <v>343</v>
      </c>
      <c r="R26" s="218"/>
      <c r="S26" s="219"/>
      <c r="T26" s="196"/>
      <c r="U26" s="196"/>
      <c r="V26" s="218"/>
      <c r="W26" s="226"/>
      <c r="X26" s="196"/>
      <c r="Y26" s="196"/>
      <c r="Z26" s="196"/>
      <c r="AA26" s="196"/>
      <c r="AB26" s="196"/>
      <c r="AC26" s="196"/>
      <c r="AD26" s="196"/>
      <c r="AE26" s="196"/>
      <c r="AF26" s="196"/>
      <c r="AG26" s="218"/>
      <c r="AH26" s="226"/>
      <c r="AI26" s="196"/>
      <c r="AJ26" s="196"/>
      <c r="AK26" s="225"/>
      <c r="AL26" s="226"/>
      <c r="AM26" s="543" t="s">
        <v>344</v>
      </c>
      <c r="AN26" s="196"/>
      <c r="AO26" s="196"/>
      <c r="AP26" s="196"/>
      <c r="AQ26" s="196"/>
      <c r="AR26" s="196"/>
      <c r="AS26" s="196"/>
      <c r="AT26" s="202">
        <v>6</v>
      </c>
      <c r="AU26" s="200">
        <f>C12</f>
        <v>0</v>
      </c>
      <c r="AV26" s="200">
        <f>B12</f>
        <v>0</v>
      </c>
      <c r="AW26" s="200">
        <f>D12</f>
        <v>0</v>
      </c>
      <c r="AX26" s="206">
        <v>11</v>
      </c>
    </row>
    <row r="27" spans="1:50" s="193" customFormat="1" ht="14" thickBot="1" x14ac:dyDescent="0.45">
      <c r="A27" s="248">
        <v>26</v>
      </c>
      <c r="B27" s="190">
        <v>0</v>
      </c>
      <c r="C27" s="190"/>
      <c r="D27" s="191"/>
      <c r="F27" s="194"/>
      <c r="G27" s="196"/>
      <c r="H27" s="196"/>
      <c r="I27" s="195">
        <v>82</v>
      </c>
      <c r="J27" s="196"/>
      <c r="K27" s="196"/>
      <c r="L27" s="196"/>
      <c r="M27" s="196"/>
      <c r="N27" s="196"/>
      <c r="O27" s="196"/>
      <c r="P27" s="196"/>
      <c r="Q27" s="543"/>
      <c r="R27" s="196"/>
      <c r="S27" s="241"/>
      <c r="T27" s="208">
        <f>IF((R23+S23+U23+V23)=(R31+S31+U31+V31),"",IF((R23+S23+U23+V23)&gt;(R31+S31+U31+V31),P23,P31))</f>
        <v>0</v>
      </c>
      <c r="U27" s="202">
        <f>IF((R23+S23+U23+V23)=(R31+S31+U31+V31),"",IF((R23+S23+U23+V23)&gt;(R31+S31+U31+V31),Q23,Q31))</f>
        <v>0</v>
      </c>
      <c r="V27" s="249">
        <v>4</v>
      </c>
      <c r="W27" s="196"/>
      <c r="X27" s="196"/>
      <c r="Y27" s="196"/>
      <c r="Z27" s="196"/>
      <c r="AA27" s="196"/>
      <c r="AB27" s="196"/>
      <c r="AC27" s="196"/>
      <c r="AD27" s="196"/>
      <c r="AE27" s="196"/>
      <c r="AF27" s="196"/>
      <c r="AG27" s="196"/>
      <c r="AH27" s="202">
        <v>1</v>
      </c>
      <c r="AI27" s="201">
        <f>IF((AL23+AK23+AI23+AH23)=(AL31+AK31+AI31+AH31),"",IF((AL23+AK23+AI23+AH23)&gt;(AL31+AK31+AI31+AH31),AM23,AM31))</f>
        <v>0</v>
      </c>
      <c r="AJ27" s="208">
        <f>IF((AL23+AK23+AI23+AH23)=(AL31+AK31+AI31+AH31),"",IF((AL23+AK23+AI23+AH23)&gt;(AL31+AK31+AI31+AH31),AN23,AN31))</f>
        <v>0</v>
      </c>
      <c r="AK27" s="214"/>
      <c r="AL27" s="196"/>
      <c r="AM27" s="543"/>
      <c r="AN27" s="196"/>
      <c r="AO27" s="196"/>
      <c r="AP27" s="196"/>
      <c r="AQ27" s="196"/>
      <c r="AR27" s="196"/>
      <c r="AS27" s="196"/>
      <c r="AT27" s="196"/>
      <c r="AU27" s="195">
        <v>111</v>
      </c>
      <c r="AV27" s="196"/>
      <c r="AW27" s="196"/>
      <c r="AX27" s="194"/>
    </row>
    <row r="28" spans="1:50" s="193" customFormat="1" ht="14" thickBot="1" x14ac:dyDescent="0.45">
      <c r="A28" s="248">
        <v>27</v>
      </c>
      <c r="B28" s="190">
        <v>0</v>
      </c>
      <c r="C28" s="190"/>
      <c r="D28" s="191"/>
      <c r="F28" s="199">
        <v>13</v>
      </c>
      <c r="G28" s="200">
        <f>D14</f>
        <v>0</v>
      </c>
      <c r="H28" s="200">
        <f>B14</f>
        <v>0</v>
      </c>
      <c r="I28" s="200">
        <f>C14</f>
        <v>0</v>
      </c>
      <c r="J28" s="201">
        <v>7</v>
      </c>
      <c r="K28" s="196"/>
      <c r="L28" s="196"/>
      <c r="M28" s="196"/>
      <c r="N28" s="196"/>
      <c r="O28" s="196"/>
      <c r="P28" s="196"/>
      <c r="Q28" s="543"/>
      <c r="R28" s="218"/>
      <c r="S28" s="230"/>
      <c r="T28" s="196"/>
      <c r="U28" s="196"/>
      <c r="V28" s="196"/>
      <c r="W28" s="196"/>
      <c r="X28" s="196"/>
      <c r="Y28" s="196"/>
      <c r="Z28" s="196"/>
      <c r="AA28" s="196"/>
      <c r="AB28" s="196"/>
      <c r="AC28" s="196"/>
      <c r="AD28" s="196"/>
      <c r="AE28" s="196"/>
      <c r="AF28" s="196"/>
      <c r="AG28" s="196"/>
      <c r="AH28" s="196"/>
      <c r="AI28" s="196"/>
      <c r="AJ28" s="196"/>
      <c r="AK28" s="236"/>
      <c r="AL28" s="226"/>
      <c r="AM28" s="543"/>
      <c r="AN28" s="196"/>
      <c r="AO28" s="196"/>
      <c r="AP28" s="196"/>
      <c r="AQ28" s="196"/>
      <c r="AR28" s="196"/>
      <c r="AS28" s="196"/>
      <c r="AT28" s="202">
        <v>6</v>
      </c>
      <c r="AU28" s="200">
        <f>C15</f>
        <v>0</v>
      </c>
      <c r="AV28" s="200">
        <f>B15</f>
        <v>0</v>
      </c>
      <c r="AW28" s="200">
        <f>D15</f>
        <v>0</v>
      </c>
      <c r="AX28" s="206">
        <v>14</v>
      </c>
    </row>
    <row r="29" spans="1:50" s="193" customFormat="1" ht="14" thickBot="1" x14ac:dyDescent="0.45">
      <c r="A29" s="248">
        <v>28</v>
      </c>
      <c r="B29" s="190">
        <v>0</v>
      </c>
      <c r="C29" s="190"/>
      <c r="D29" s="191"/>
      <c r="F29" s="194"/>
      <c r="G29" s="196">
        <v>7</v>
      </c>
      <c r="H29" s="196"/>
      <c r="I29" s="195">
        <v>74</v>
      </c>
      <c r="J29" s="196"/>
      <c r="K29" s="207"/>
      <c r="L29" s="208">
        <f>IF((J28+K28+M28+N28)=(J30+K30+M30+N30),"",IF((J28+K28+M28+N28)&gt;(J30+K30+M30+N30),H28,H30))</f>
        <v>0</v>
      </c>
      <c r="M29" s="202">
        <f>IF((J28+K28+M28+N28)=(J30+K30+M30+N30),"",IF((J28+K28+M28+N28)&gt;(J30+K30+M30+N30),I28,I30))</f>
        <v>0</v>
      </c>
      <c r="N29" s="201">
        <v>5</v>
      </c>
      <c r="O29" s="196">
        <v>5</v>
      </c>
      <c r="P29" s="196"/>
      <c r="Q29" s="196"/>
      <c r="R29" s="218"/>
      <c r="S29" s="226"/>
      <c r="T29" s="196"/>
      <c r="U29" s="196"/>
      <c r="V29" s="196"/>
      <c r="W29" s="196"/>
      <c r="X29" s="196"/>
      <c r="Y29" s="196"/>
      <c r="Z29" s="196"/>
      <c r="AA29" s="196"/>
      <c r="AB29" s="196"/>
      <c r="AC29" s="196"/>
      <c r="AD29" s="196"/>
      <c r="AE29" s="196"/>
      <c r="AF29" s="196"/>
      <c r="AG29" s="196"/>
      <c r="AH29" s="196"/>
      <c r="AI29" s="196"/>
      <c r="AJ29" s="196"/>
      <c r="AK29" s="218"/>
      <c r="AL29" s="226"/>
      <c r="AM29" s="196"/>
      <c r="AN29" s="196"/>
      <c r="AO29" s="196"/>
      <c r="AP29" s="202">
        <v>2</v>
      </c>
      <c r="AQ29" s="201">
        <f>IF((AT28+AS28+AQ28+AP28)=(AT30+AS30+AQ30+AP30),"",IF((AT28+AS28+AQ28+AP28)&gt;(AT30+AS30+AQ30+AP30),AU28,AU30))</f>
        <v>0</v>
      </c>
      <c r="AR29" s="208">
        <f>IF((AT28+AS28+AQ28+AP28)=(AT30+AS30+AQ30+AP30),"",IF((AT28+AS28+AQ28+AP28)&gt;(AT30+AS30+AQ30+AP30),AV28,AV30))</f>
        <v>0</v>
      </c>
      <c r="AS29" s="214"/>
      <c r="AT29" s="196"/>
      <c r="AU29" s="195">
        <v>108</v>
      </c>
      <c r="AV29" s="196"/>
      <c r="AW29" s="196">
        <v>10</v>
      </c>
      <c r="AX29" s="194"/>
    </row>
    <row r="30" spans="1:50" s="193" customFormat="1" ht="14" thickBot="1" x14ac:dyDescent="0.45">
      <c r="A30" s="248">
        <v>29</v>
      </c>
      <c r="B30" s="190">
        <v>0</v>
      </c>
      <c r="C30" s="190"/>
      <c r="D30" s="191"/>
      <c r="F30" s="199">
        <v>20</v>
      </c>
      <c r="G30" s="200">
        <f>D21</f>
        <v>0</v>
      </c>
      <c r="H30" s="200">
        <f>B21</f>
        <v>0</v>
      </c>
      <c r="I30" s="200">
        <f>C21</f>
        <v>0</v>
      </c>
      <c r="J30" s="201">
        <v>1</v>
      </c>
      <c r="K30" s="196"/>
      <c r="L30" s="196"/>
      <c r="M30" s="196"/>
      <c r="N30" s="218"/>
      <c r="O30" s="219"/>
      <c r="P30" s="196"/>
      <c r="Q30" s="196">
        <v>132</v>
      </c>
      <c r="R30" s="218"/>
      <c r="S30" s="226"/>
      <c r="T30" s="196"/>
      <c r="U30" s="196"/>
      <c r="V30" s="196"/>
      <c r="W30" s="196"/>
      <c r="X30" s="196"/>
      <c r="Y30" s="186" t="s">
        <v>345</v>
      </c>
      <c r="Z30" s="185"/>
      <c r="AA30" s="185"/>
      <c r="AB30" s="185"/>
      <c r="AC30" s="185"/>
      <c r="AD30" s="185"/>
      <c r="AE30" s="185"/>
      <c r="AF30" s="196"/>
      <c r="AG30" s="196"/>
      <c r="AH30" s="196"/>
      <c r="AI30" s="196"/>
      <c r="AJ30" s="196"/>
      <c r="AK30" s="218"/>
      <c r="AL30" s="226"/>
      <c r="AM30" s="196"/>
      <c r="AN30" s="196"/>
      <c r="AO30" s="225"/>
      <c r="AP30" s="226"/>
      <c r="AQ30" s="196"/>
      <c r="AR30" s="196"/>
      <c r="AS30" s="196"/>
      <c r="AT30" s="202">
        <v>2</v>
      </c>
      <c r="AU30" s="200">
        <f>C20</f>
        <v>0</v>
      </c>
      <c r="AV30" s="200">
        <f>B20</f>
        <v>0</v>
      </c>
      <c r="AW30" s="200">
        <f>D20</f>
        <v>0</v>
      </c>
      <c r="AX30" s="206">
        <v>19</v>
      </c>
    </row>
    <row r="31" spans="1:50" s="193" customFormat="1" ht="14" thickBot="1" x14ac:dyDescent="0.45">
      <c r="A31" s="248">
        <v>30</v>
      </c>
      <c r="B31" s="190"/>
      <c r="C31" s="190"/>
      <c r="D31" s="191"/>
      <c r="F31" s="194"/>
      <c r="G31" s="196"/>
      <c r="H31" s="196"/>
      <c r="I31" s="196"/>
      <c r="J31" s="196"/>
      <c r="K31" s="196"/>
      <c r="L31" s="196"/>
      <c r="M31" s="195"/>
      <c r="N31" s="196"/>
      <c r="O31" s="207"/>
      <c r="P31" s="208">
        <f>IF((N29+O29+Q29+R29)=(N33+O33+Q33+R33),"",IF((N29+O29+Q29+R29)&gt;(N33+O33+Q33+R33),L29,L33))</f>
        <v>0</v>
      </c>
      <c r="Q31" s="202">
        <f>IF((N29+O29+Q29+R29)=(N33+O33+Q33+R33),"",IF((N29+O29+Q29+R29)&gt;(N33+O33+Q33+R33),M29,M33))</f>
        <v>0</v>
      </c>
      <c r="R31" s="201">
        <v>6</v>
      </c>
      <c r="S31" s="196"/>
      <c r="T31" s="196"/>
      <c r="U31" s="196"/>
      <c r="V31" s="185"/>
      <c r="W31" s="185"/>
      <c r="X31" s="185"/>
      <c r="Y31" s="204"/>
      <c r="Z31" s="185"/>
      <c r="AA31" s="185"/>
      <c r="AB31" s="185"/>
      <c r="AC31" s="185"/>
      <c r="AD31" s="185"/>
      <c r="AE31" s="204"/>
      <c r="AF31" s="204"/>
      <c r="AG31" s="204"/>
      <c r="AH31" s="204"/>
      <c r="AI31" s="204"/>
      <c r="AJ31" s="196"/>
      <c r="AK31" s="196"/>
      <c r="AL31" s="202">
        <v>4</v>
      </c>
      <c r="AM31" s="201">
        <f>IF((AP29+AO29+AM29+AL29)=(AP33+AO33+AM33+AL33),"",IF((AP29+AO29+AM29+AL29)&gt;(AP33+AO33+AM33+AL33),AQ29,AQ33))</f>
        <v>0</v>
      </c>
      <c r="AN31" s="208">
        <f>IF((AP29+AO29+AM29+AL29)=(AP33+AO33+AM33+AL33),"",IF((AP29+AO29+AM29+AL29)&gt;(AP33+AO33+AM33+AL33),AR29,AR33))</f>
        <v>0</v>
      </c>
      <c r="AO31" s="214"/>
      <c r="AP31" s="196"/>
      <c r="AQ31" s="195"/>
      <c r="AR31" s="196"/>
      <c r="AS31" s="196"/>
      <c r="AT31" s="196"/>
      <c r="AU31" s="195">
        <v>86</v>
      </c>
      <c r="AV31" s="196"/>
      <c r="AW31" s="196"/>
      <c r="AX31" s="194"/>
    </row>
    <row r="32" spans="1:50" s="193" customFormat="1" ht="14" thickBot="1" x14ac:dyDescent="0.45">
      <c r="A32" s="248">
        <v>31</v>
      </c>
      <c r="B32" s="190"/>
      <c r="C32" s="190"/>
      <c r="D32" s="191"/>
      <c r="F32" s="199">
        <v>29</v>
      </c>
      <c r="G32" s="200">
        <f>D30</f>
        <v>0</v>
      </c>
      <c r="H32" s="200">
        <f>B30</f>
        <v>0</v>
      </c>
      <c r="I32" s="200">
        <f>C30</f>
        <v>0</v>
      </c>
      <c r="J32" s="201">
        <v>0</v>
      </c>
      <c r="K32" s="196"/>
      <c r="L32" s="196"/>
      <c r="M32" s="196"/>
      <c r="N32" s="218"/>
      <c r="O32" s="230"/>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236"/>
      <c r="AP32" s="226"/>
      <c r="AQ32" s="196"/>
      <c r="AR32" s="196"/>
      <c r="AS32" s="196"/>
      <c r="AT32" s="202">
        <v>0</v>
      </c>
      <c r="AU32" s="200">
        <f>C31</f>
        <v>0</v>
      </c>
      <c r="AV32" s="200">
        <f>B31</f>
        <v>0</v>
      </c>
      <c r="AW32" s="200">
        <f>D31</f>
        <v>0</v>
      </c>
      <c r="AX32" s="206">
        <v>30</v>
      </c>
    </row>
    <row r="33" spans="1:77" s="193" customFormat="1" ht="14" thickBot="1" x14ac:dyDescent="0.45">
      <c r="A33" s="248">
        <v>32</v>
      </c>
      <c r="B33" s="190"/>
      <c r="C33" s="190"/>
      <c r="D33" s="191"/>
      <c r="F33" s="194"/>
      <c r="G33" s="196">
        <v>8</v>
      </c>
      <c r="H33" s="196"/>
      <c r="I33" s="195"/>
      <c r="J33" s="196"/>
      <c r="K33" s="207"/>
      <c r="L33" s="208">
        <f>IF((J32+K32+M32+N32)=(J34+K34+M34+N34),"",IF((J32+K32+M32+N32)&gt;(J34+K34+M34+N34),H32,H34))</f>
        <v>0</v>
      </c>
      <c r="M33" s="202">
        <f>IF((J32+K32+M32+N32)=(J34+K34+M34+N34),"",IF((J32+K32+M32+N32)&gt;(J34+K34+M34+N34),I32,I34))</f>
        <v>0</v>
      </c>
      <c r="N33" s="201">
        <v>5</v>
      </c>
      <c r="O33" s="196">
        <v>6</v>
      </c>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202">
        <v>6</v>
      </c>
      <c r="AQ33" s="201">
        <f>IF((AT32+AS32+AQ32+AP32)=(AT34+AS34+AQ34+AP34),"",IF((AT32+AS32+AQ32+AP32)&gt;(AT34+AS34+AQ34+AP34),AU32,AU34))</f>
        <v>0</v>
      </c>
      <c r="AR33" s="208">
        <f>IF((AT32+AS32+AQ32+AP32)=(AT34+AS34+AQ34+AP34),"",IF((AT32+AS32+AQ32+AP32)&gt;(AT34+AS34+AQ34+AP34),AV32,AV34))</f>
        <v>0</v>
      </c>
      <c r="AS33" s="214"/>
      <c r="AT33" s="196"/>
      <c r="AU33" s="195"/>
      <c r="AV33" s="196"/>
      <c r="AW33" s="196">
        <v>9</v>
      </c>
      <c r="AX33" s="194"/>
    </row>
    <row r="34" spans="1:77" s="193" customFormat="1" ht="14" thickBot="1" x14ac:dyDescent="0.45">
      <c r="F34" s="199">
        <v>4</v>
      </c>
      <c r="G34" s="200">
        <f>D5</f>
        <v>0</v>
      </c>
      <c r="H34" s="200">
        <f>B5</f>
        <v>0</v>
      </c>
      <c r="I34" s="200">
        <f>C5</f>
        <v>0</v>
      </c>
      <c r="J34" s="201">
        <v>6</v>
      </c>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v>114</v>
      </c>
      <c r="AR34" s="196"/>
      <c r="AS34" s="196"/>
      <c r="AT34" s="202">
        <v>6</v>
      </c>
      <c r="AU34" s="200">
        <f>C4</f>
        <v>0</v>
      </c>
      <c r="AV34" s="200">
        <f>B4</f>
        <v>0</v>
      </c>
      <c r="AW34" s="200">
        <f>D4</f>
        <v>0</v>
      </c>
      <c r="AX34" s="206">
        <v>3</v>
      </c>
    </row>
    <row r="35" spans="1:77" s="193" customFormat="1" ht="13.5" x14ac:dyDescent="0.4">
      <c r="F35" s="197"/>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7"/>
    </row>
    <row r="36" spans="1:77" s="193" customFormat="1" ht="13.5" x14ac:dyDescent="0.4">
      <c r="F36" s="197"/>
      <c r="G36" s="185" t="s">
        <v>346</v>
      </c>
      <c r="H36" s="185"/>
      <c r="I36" s="251"/>
      <c r="J36" s="196"/>
      <c r="K36" s="196"/>
      <c r="L36" s="196"/>
      <c r="M36" s="196" t="s">
        <v>347</v>
      </c>
      <c r="N36" s="196"/>
      <c r="O36" s="196"/>
      <c r="P36" s="196"/>
      <c r="Q36" s="196" t="s">
        <v>348</v>
      </c>
      <c r="R36" s="196"/>
      <c r="S36" s="196"/>
      <c r="T36" s="196"/>
      <c r="U36" s="196" t="s">
        <v>333</v>
      </c>
      <c r="V36" s="196"/>
      <c r="W36" s="196"/>
      <c r="X36" s="196"/>
      <c r="Y36" s="196"/>
      <c r="Z36" s="196"/>
      <c r="AA36" s="196"/>
      <c r="AB36" s="196"/>
      <c r="AC36" s="196"/>
      <c r="AD36" s="196"/>
      <c r="AE36" s="196"/>
      <c r="AF36" s="196"/>
      <c r="AG36" s="196"/>
      <c r="AH36" s="196"/>
      <c r="AI36" s="196" t="s">
        <v>333</v>
      </c>
      <c r="AJ36" s="196"/>
      <c r="AK36" s="196"/>
      <c r="AL36" s="196"/>
      <c r="AM36" s="196" t="s">
        <v>348</v>
      </c>
      <c r="AN36" s="196"/>
      <c r="AO36" s="196"/>
      <c r="AP36" s="196"/>
      <c r="AQ36" s="196" t="s">
        <v>347</v>
      </c>
      <c r="AR36" s="196"/>
      <c r="AS36" s="196"/>
      <c r="AT36" s="196"/>
      <c r="AU36" s="185" t="s">
        <v>349</v>
      </c>
      <c r="AV36" s="185"/>
      <c r="AW36" s="185"/>
      <c r="AX36" s="197"/>
    </row>
    <row r="37" spans="1:77" s="193" customFormat="1" ht="13.5" x14ac:dyDescent="0.4">
      <c r="F37" s="197"/>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7"/>
    </row>
    <row r="38" spans="1:77" s="193" customFormat="1" x14ac:dyDescent="0.4">
      <c r="F38" s="186"/>
      <c r="G38" s="185"/>
      <c r="H38" s="185"/>
      <c r="I38" s="185"/>
      <c r="J38" s="185"/>
      <c r="K38" s="196"/>
      <c r="L38" s="196"/>
      <c r="M38" s="196"/>
      <c r="N38" s="196"/>
      <c r="O38" s="196"/>
      <c r="P38" s="196"/>
      <c r="Q38" s="196"/>
      <c r="R38" s="196"/>
      <c r="S38" s="196"/>
      <c r="T38" s="196"/>
      <c r="U38" s="196"/>
      <c r="V38" s="196"/>
      <c r="W38" s="196"/>
      <c r="X38" s="196"/>
      <c r="Y38" s="196"/>
      <c r="Z38" s="196"/>
      <c r="AA38" s="196"/>
      <c r="AB38" s="196"/>
      <c r="AC38" s="196"/>
      <c r="AD38" s="196"/>
      <c r="AE38" s="253" t="s">
        <v>350</v>
      </c>
      <c r="AF38" s="196"/>
      <c r="AG38" s="196"/>
      <c r="AH38" s="196"/>
      <c r="AI38" s="196"/>
      <c r="AJ38" s="196"/>
      <c r="AK38" s="196"/>
      <c r="AL38" s="196"/>
      <c r="AM38" s="253" t="s">
        <v>351</v>
      </c>
      <c r="AN38" s="253"/>
      <c r="AO38" s="196"/>
      <c r="AP38" s="196"/>
      <c r="AQ38" s="253"/>
      <c r="AR38" s="254"/>
      <c r="AS38" s="254"/>
      <c r="AT38" s="253" t="s">
        <v>352</v>
      </c>
      <c r="AU38" s="253"/>
      <c r="AV38" s="253"/>
      <c r="AW38" s="196"/>
      <c r="AX38" s="197"/>
    </row>
    <row r="39" spans="1:77" s="193" customFormat="1" x14ac:dyDescent="0.4">
      <c r="F39" s="255"/>
      <c r="AX39" s="255"/>
      <c r="BW39" s="246"/>
      <c r="BX39" s="246"/>
      <c r="BY39" s="246"/>
    </row>
    <row r="40" spans="1:77" s="193" customFormat="1" x14ac:dyDescent="0.4">
      <c r="F40" s="255"/>
      <c r="AX40" s="255"/>
      <c r="BW40" s="246"/>
      <c r="BX40" s="246"/>
      <c r="BY40" s="246"/>
    </row>
    <row r="41" spans="1:77" x14ac:dyDescent="0.4">
      <c r="BL41" s="193"/>
      <c r="BM41" s="193"/>
      <c r="BN41" s="193"/>
      <c r="BO41" s="193"/>
      <c r="BP41" s="193"/>
      <c r="BQ41" s="193"/>
      <c r="BR41" s="193"/>
      <c r="BS41" s="193"/>
      <c r="BT41" s="193"/>
      <c r="BU41" s="193"/>
    </row>
    <row r="42" spans="1:77" x14ac:dyDescent="0.4">
      <c r="BL42" s="193"/>
      <c r="BM42" s="193"/>
      <c r="BN42" s="193"/>
      <c r="BO42" s="193"/>
      <c r="BP42" s="193"/>
      <c r="BQ42" s="193"/>
      <c r="BR42" s="193"/>
      <c r="BS42" s="193"/>
      <c r="BT42" s="193"/>
      <c r="BU42" s="193"/>
    </row>
    <row r="43" spans="1:77" x14ac:dyDescent="0.4">
      <c r="BL43" s="193"/>
      <c r="BM43" s="193"/>
      <c r="BN43" s="193"/>
      <c r="BO43" s="193"/>
      <c r="BP43" s="193"/>
      <c r="BQ43" s="193"/>
      <c r="BR43" s="193"/>
      <c r="BS43" s="193"/>
      <c r="BT43" s="193"/>
      <c r="BU43" s="193"/>
    </row>
    <row r="44" spans="1:77" x14ac:dyDescent="0.4">
      <c r="BL44" s="193"/>
      <c r="BM44" s="193"/>
      <c r="BN44" s="193"/>
      <c r="BO44" s="193"/>
      <c r="BP44" s="193"/>
      <c r="BQ44" s="193"/>
      <c r="BR44" s="193"/>
      <c r="BS44" s="193"/>
      <c r="BT44" s="193"/>
      <c r="BU44" s="193"/>
    </row>
    <row r="45" spans="1:77" x14ac:dyDescent="0.4">
      <c r="BL45" s="193"/>
      <c r="BM45" s="193"/>
      <c r="BN45" s="193"/>
      <c r="BO45" s="193"/>
      <c r="BP45" s="193"/>
      <c r="BQ45" s="193"/>
      <c r="BR45" s="193"/>
      <c r="BS45" s="193"/>
      <c r="BT45" s="193"/>
      <c r="BU45" s="193"/>
    </row>
    <row r="46" spans="1:77" x14ac:dyDescent="0.4">
      <c r="BL46" s="193"/>
      <c r="BM46" s="193"/>
      <c r="BN46" s="193"/>
      <c r="BO46" s="193"/>
      <c r="BP46" s="193"/>
      <c r="BQ46" s="193"/>
      <c r="BR46" s="193"/>
      <c r="BS46" s="193"/>
      <c r="BT46" s="193"/>
      <c r="BU46" s="193"/>
    </row>
    <row r="47" spans="1:77" x14ac:dyDescent="0.4">
      <c r="BL47" s="193"/>
      <c r="BM47" s="193"/>
      <c r="BN47" s="193"/>
      <c r="BO47" s="193"/>
      <c r="BP47" s="193"/>
      <c r="BQ47" s="193"/>
      <c r="BR47" s="193"/>
      <c r="BS47" s="193"/>
      <c r="BT47" s="193"/>
      <c r="BU47" s="193"/>
    </row>
    <row r="48" spans="1:77" x14ac:dyDescent="0.4">
      <c r="BL48" s="193"/>
      <c r="BM48" s="193"/>
      <c r="BN48" s="193"/>
      <c r="BO48" s="193"/>
      <c r="BP48" s="193"/>
      <c r="BQ48" s="193"/>
      <c r="BR48" s="193"/>
      <c r="BS48" s="193"/>
      <c r="BT48" s="193"/>
      <c r="BU48" s="193"/>
    </row>
    <row r="49" spans="64:73" x14ac:dyDescent="0.4">
      <c r="BL49" s="193"/>
      <c r="BM49" s="193"/>
      <c r="BN49" s="193"/>
      <c r="BO49" s="193"/>
      <c r="BP49" s="193"/>
      <c r="BQ49" s="193"/>
      <c r="BR49" s="193"/>
      <c r="BS49" s="193"/>
      <c r="BT49" s="193"/>
      <c r="BU49" s="193"/>
    </row>
    <row r="50" spans="64:73" x14ac:dyDescent="0.4">
      <c r="BL50" s="193"/>
      <c r="BM50" s="193"/>
      <c r="BN50" s="193"/>
      <c r="BO50" s="193"/>
      <c r="BP50" s="193"/>
      <c r="BQ50" s="193"/>
      <c r="BR50" s="193"/>
      <c r="BS50" s="193"/>
      <c r="BT50" s="193"/>
      <c r="BU50" s="193"/>
    </row>
    <row r="51" spans="64:73" x14ac:dyDescent="0.4">
      <c r="BL51" s="193"/>
      <c r="BM51" s="193"/>
      <c r="BN51" s="193"/>
      <c r="BO51" s="193"/>
      <c r="BP51" s="193"/>
      <c r="BQ51" s="193"/>
      <c r="BR51" s="193"/>
      <c r="BS51" s="193"/>
      <c r="BT51" s="193"/>
      <c r="BU51" s="193"/>
    </row>
    <row r="52" spans="64:73" x14ac:dyDescent="0.4">
      <c r="BL52" s="193"/>
      <c r="BM52" s="193"/>
      <c r="BN52" s="193"/>
      <c r="BO52" s="193"/>
      <c r="BP52" s="193"/>
      <c r="BQ52" s="193"/>
      <c r="BR52" s="193"/>
      <c r="BS52" s="193"/>
      <c r="BT52" s="193"/>
      <c r="BU52" s="193"/>
    </row>
    <row r="53" spans="64:73" x14ac:dyDescent="0.4">
      <c r="BL53" s="193"/>
      <c r="BM53" s="193"/>
      <c r="BN53" s="193"/>
      <c r="BO53" s="193"/>
      <c r="BP53" s="193"/>
      <c r="BQ53" s="193"/>
      <c r="BR53" s="193"/>
      <c r="BS53" s="193"/>
      <c r="BT53" s="193"/>
      <c r="BU53" s="193"/>
    </row>
    <row r="54" spans="64:73" x14ac:dyDescent="0.4">
      <c r="BL54" s="193"/>
      <c r="BM54" s="193"/>
      <c r="BN54" s="193"/>
      <c r="BO54" s="193"/>
      <c r="BP54" s="193"/>
      <c r="BQ54" s="193"/>
      <c r="BR54" s="193"/>
      <c r="BS54" s="193"/>
      <c r="BT54" s="193"/>
      <c r="BU54" s="193"/>
    </row>
    <row r="55" spans="64:73" x14ac:dyDescent="0.4">
      <c r="BL55" s="193"/>
      <c r="BM55" s="193"/>
      <c r="BN55" s="193"/>
      <c r="BO55" s="193"/>
      <c r="BP55" s="193"/>
      <c r="BQ55" s="193"/>
      <c r="BR55" s="193"/>
      <c r="BS55" s="193"/>
      <c r="BT55" s="193"/>
      <c r="BU55" s="193"/>
    </row>
    <row r="56" spans="64:73" x14ac:dyDescent="0.4">
      <c r="BL56" s="193"/>
      <c r="BM56" s="193"/>
      <c r="BN56" s="193"/>
      <c r="BO56" s="193"/>
      <c r="BP56" s="193"/>
      <c r="BQ56" s="193"/>
      <c r="BR56" s="193"/>
      <c r="BS56" s="193"/>
      <c r="BT56" s="193"/>
      <c r="BU56" s="193"/>
    </row>
    <row r="57" spans="64:73" x14ac:dyDescent="0.4">
      <c r="BL57" s="193"/>
      <c r="BM57" s="193"/>
      <c r="BN57" s="193"/>
      <c r="BO57" s="193"/>
      <c r="BP57" s="193"/>
      <c r="BQ57" s="193"/>
      <c r="BR57" s="193"/>
      <c r="BS57" s="193"/>
      <c r="BT57" s="193"/>
      <c r="BU57" s="193"/>
    </row>
    <row r="58" spans="64:73" x14ac:dyDescent="0.4">
      <c r="BL58" s="193"/>
      <c r="BM58" s="193"/>
      <c r="BN58" s="193"/>
      <c r="BO58" s="193"/>
      <c r="BP58" s="193"/>
      <c r="BQ58" s="193"/>
      <c r="BR58" s="193"/>
      <c r="BS58" s="193"/>
      <c r="BT58" s="193"/>
      <c r="BU58" s="193"/>
    </row>
    <row r="59" spans="64:73" x14ac:dyDescent="0.4">
      <c r="BL59" s="193"/>
      <c r="BM59" s="193"/>
      <c r="BN59" s="193"/>
      <c r="BO59" s="193"/>
      <c r="BP59" s="193"/>
      <c r="BQ59" s="193"/>
      <c r="BR59" s="193"/>
      <c r="BS59" s="193"/>
      <c r="BT59" s="193"/>
      <c r="BU59" s="193"/>
    </row>
    <row r="60" spans="64:73" x14ac:dyDescent="0.4">
      <c r="BL60" s="193"/>
      <c r="BM60" s="193"/>
      <c r="BN60" s="193"/>
      <c r="BO60" s="193"/>
      <c r="BP60" s="193"/>
      <c r="BQ60" s="193"/>
      <c r="BR60" s="193"/>
      <c r="BS60" s="193"/>
      <c r="BT60" s="193"/>
      <c r="BU60" s="193"/>
    </row>
    <row r="61" spans="64:73" x14ac:dyDescent="0.4">
      <c r="BL61" s="193"/>
      <c r="BM61" s="193"/>
      <c r="BN61" s="193"/>
      <c r="BO61" s="193"/>
      <c r="BP61" s="193"/>
      <c r="BQ61" s="193"/>
      <c r="BR61" s="193"/>
      <c r="BS61" s="193"/>
      <c r="BT61" s="193"/>
      <c r="BU61" s="193"/>
    </row>
    <row r="62" spans="64:73" x14ac:dyDescent="0.4">
      <c r="BL62" s="193"/>
      <c r="BM62" s="193"/>
      <c r="BN62" s="193"/>
      <c r="BO62" s="193"/>
      <c r="BP62" s="193"/>
      <c r="BQ62" s="193"/>
      <c r="BR62" s="193"/>
      <c r="BS62" s="193"/>
      <c r="BT62" s="193"/>
      <c r="BU62" s="193"/>
    </row>
    <row r="63" spans="64:73" x14ac:dyDescent="0.4">
      <c r="BL63" s="193"/>
      <c r="BM63" s="193"/>
      <c r="BN63" s="193"/>
      <c r="BO63" s="193"/>
      <c r="BP63" s="193"/>
      <c r="BQ63" s="193"/>
      <c r="BR63" s="193"/>
      <c r="BS63" s="193"/>
      <c r="BT63" s="193"/>
      <c r="BU63" s="193"/>
    </row>
    <row r="64" spans="64:73" x14ac:dyDescent="0.4">
      <c r="BL64" s="193"/>
      <c r="BM64" s="193"/>
      <c r="BN64" s="193"/>
      <c r="BO64" s="193"/>
      <c r="BP64" s="193"/>
      <c r="BQ64" s="193"/>
      <c r="BR64" s="193"/>
      <c r="BS64" s="193"/>
      <c r="BT64" s="193"/>
      <c r="BU64" s="193"/>
    </row>
    <row r="65" spans="64:73" x14ac:dyDescent="0.4">
      <c r="BL65" s="193"/>
      <c r="BM65" s="193"/>
      <c r="BN65" s="193"/>
      <c r="BO65" s="193"/>
      <c r="BP65" s="193"/>
      <c r="BQ65" s="193"/>
      <c r="BR65" s="193"/>
      <c r="BS65" s="193"/>
      <c r="BT65" s="193"/>
      <c r="BU65" s="193"/>
    </row>
    <row r="66" spans="64:73" x14ac:dyDescent="0.4">
      <c r="BL66" s="193"/>
      <c r="BM66" s="193"/>
      <c r="BN66" s="193"/>
      <c r="BO66" s="193"/>
      <c r="BP66" s="193"/>
      <c r="BQ66" s="193"/>
      <c r="BR66" s="193"/>
      <c r="BS66" s="193"/>
      <c r="BT66" s="193"/>
      <c r="BU66" s="193"/>
    </row>
    <row r="67" spans="64:73" x14ac:dyDescent="0.4">
      <c r="BL67" s="193"/>
      <c r="BM67" s="193"/>
      <c r="BN67" s="193"/>
      <c r="BO67" s="193"/>
      <c r="BP67" s="193"/>
      <c r="BQ67" s="193"/>
      <c r="BR67" s="193"/>
      <c r="BS67" s="193"/>
      <c r="BT67" s="193"/>
      <c r="BU67" s="193"/>
    </row>
    <row r="68" spans="64:73" x14ac:dyDescent="0.4">
      <c r="BL68" s="193"/>
      <c r="BM68" s="193"/>
      <c r="BN68" s="193"/>
      <c r="BO68" s="193"/>
      <c r="BP68" s="193"/>
      <c r="BQ68" s="193"/>
      <c r="BR68" s="193"/>
      <c r="BS68" s="193"/>
      <c r="BT68" s="193"/>
      <c r="BU68" s="193"/>
    </row>
    <row r="69" spans="64:73" x14ac:dyDescent="0.4">
      <c r="BL69" s="193"/>
      <c r="BM69" s="193"/>
      <c r="BN69" s="193"/>
      <c r="BO69" s="193"/>
      <c r="BP69" s="193"/>
      <c r="BQ69" s="193"/>
      <c r="BR69" s="193"/>
      <c r="BS69" s="193"/>
      <c r="BT69" s="193"/>
      <c r="BU69" s="193"/>
    </row>
    <row r="70" spans="64:73" x14ac:dyDescent="0.4">
      <c r="BL70" s="193"/>
      <c r="BM70" s="193"/>
      <c r="BN70" s="193"/>
      <c r="BO70" s="193"/>
      <c r="BP70" s="193"/>
      <c r="BQ70" s="193"/>
      <c r="BR70" s="193"/>
      <c r="BS70" s="193"/>
      <c r="BT70" s="193"/>
      <c r="BU70" s="193"/>
    </row>
    <row r="71" spans="64:73" x14ac:dyDescent="0.4">
      <c r="BL71" s="193"/>
      <c r="BM71" s="193"/>
      <c r="BN71" s="193"/>
      <c r="BO71" s="193"/>
      <c r="BP71" s="193"/>
      <c r="BQ71" s="193"/>
      <c r="BR71" s="193"/>
      <c r="BS71" s="193"/>
      <c r="BT71" s="193"/>
      <c r="BU71" s="193"/>
    </row>
    <row r="72" spans="64:73" x14ac:dyDescent="0.4">
      <c r="BL72" s="193"/>
      <c r="BM72" s="193"/>
      <c r="BN72" s="193"/>
      <c r="BO72" s="193"/>
      <c r="BP72" s="193"/>
      <c r="BQ72" s="193"/>
      <c r="BR72" s="193"/>
      <c r="BS72" s="193"/>
      <c r="BT72" s="193"/>
      <c r="BU72" s="193"/>
    </row>
  </sheetData>
  <mergeCells count="4">
    <mergeCell ref="Q10:Q12"/>
    <mergeCell ref="AM10:AM12"/>
    <mergeCell ref="Q26:Q28"/>
    <mergeCell ref="AM26:AM28"/>
  </mergeCells>
  <phoneticPr fontId="3" type="noConversion"/>
  <conditionalFormatting sqref="J34 N33 J32 J30 J28 N29 N25 J26 J24 J22 N21 J20 J18 J16 N17 J14 J12 N13 J10 J8 N9 J6 J4 N5 AT34 AP33 AT32 AT30 AP29 AT28 AT26 AP25 AT24 AT22 AP21 AT20 AT18 AP17 AT16 AT14 AP13 AT12 AT10 AP9 AT8 AT6 AT4 AP5">
    <cfRule type="cellIs" dxfId="3" priority="7" stopIfTrue="1" operator="equal">
      <formula>#REF!</formula>
    </cfRule>
    <cfRule type="cellIs" dxfId="2" priority="8" stopIfTrue="1" operator="greaterThan">
      <formula>#REF!</formula>
    </cfRule>
  </conditionalFormatting>
  <conditionalFormatting sqref="AL31 AH27 R31 R23 V27 AL23 AD23 Z23 Z19 AD19 AL15 AH11 R15 V11 AL7 R7">
    <cfRule type="cellIs" dxfId="1" priority="103" stopIfTrue="1" operator="equal">
      <formula>#REF!</formula>
    </cfRule>
    <cfRule type="cellIs" dxfId="0" priority="104" stopIfTrue="1" operator="greaterThan">
      <formula>#REF!</formula>
    </cfRule>
  </conditionalFormatting>
  <printOptions horizontalCentered="1" verticalCentered="1"/>
  <pageMargins left="0.19685039370078741" right="0.19685039370078741" top="0.39370078740157483" bottom="0.39370078740157483" header="0.39370078740157483" footer="0.39370078740157483"/>
  <pageSetup paperSize="9" scale="75" orientation="landscape" r:id="rId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J107"/>
  <sheetViews>
    <sheetView view="pageBreakPreview" zoomScale="112" zoomScaleSheetLayoutView="112" workbookViewId="0">
      <pane xSplit="7" ySplit="3" topLeftCell="H4" activePane="bottomRight" state="frozen"/>
      <selection activeCell="AA11" sqref="AA11"/>
      <selection pane="topRight" activeCell="AA11" sqref="AA11"/>
      <selection pane="bottomLeft" activeCell="AA11" sqref="AA11"/>
      <selection pane="bottomRight" activeCell="B12" sqref="B12:C12"/>
    </sheetView>
  </sheetViews>
  <sheetFormatPr defaultColWidth="9" defaultRowHeight="15.5" x14ac:dyDescent="0.4"/>
  <cols>
    <col min="1" max="1" width="8.08984375" style="4" customWidth="1"/>
    <col min="2" max="2" width="36.36328125" style="4" bestFit="1" customWidth="1"/>
    <col min="3" max="3" width="9.453125" style="4" bestFit="1" customWidth="1"/>
    <col min="4" max="4" width="5.81640625" style="4" bestFit="1" customWidth="1"/>
    <col min="5" max="7" width="8.6328125" style="4" customWidth="1"/>
    <col min="8" max="8" width="8.6328125" style="28" customWidth="1"/>
    <col min="9" max="10" width="6.6328125" style="4" customWidth="1"/>
    <col min="11" max="16384" width="9" style="4"/>
  </cols>
  <sheetData>
    <row r="1" spans="1:10" ht="20.5" x14ac:dyDescent="0.4">
      <c r="A1" s="476" t="s">
        <v>362</v>
      </c>
      <c r="B1" s="476"/>
      <c r="C1" s="476"/>
      <c r="D1" s="476"/>
      <c r="E1" s="476"/>
      <c r="F1" s="476"/>
      <c r="G1" s="476"/>
      <c r="H1" s="476"/>
      <c r="I1" s="476"/>
      <c r="J1" s="476"/>
    </row>
    <row r="2" spans="1:10" ht="20.5" x14ac:dyDescent="0.4">
      <c r="A2" s="477" t="s">
        <v>453</v>
      </c>
      <c r="B2" s="477"/>
      <c r="C2" s="477"/>
      <c r="D2" s="477"/>
      <c r="E2" s="477"/>
      <c r="F2" s="477"/>
      <c r="G2" s="477"/>
      <c r="H2" s="477"/>
      <c r="I2" s="477"/>
      <c r="J2" s="477"/>
    </row>
    <row r="3" spans="1:10" ht="16" thickBot="1" x14ac:dyDescent="0.45">
      <c r="A3" s="97" t="s">
        <v>0</v>
      </c>
      <c r="B3" s="97" t="s">
        <v>1</v>
      </c>
      <c r="C3" s="97" t="s">
        <v>13</v>
      </c>
      <c r="D3" s="97" t="s">
        <v>2</v>
      </c>
      <c r="E3" s="97" t="s">
        <v>455</v>
      </c>
      <c r="F3" s="97" t="s">
        <v>455</v>
      </c>
      <c r="G3" s="86" t="s">
        <v>3</v>
      </c>
      <c r="H3" s="169" t="s">
        <v>31</v>
      </c>
      <c r="I3" s="97" t="s">
        <v>4</v>
      </c>
      <c r="J3" s="97" t="s">
        <v>35</v>
      </c>
    </row>
    <row r="4" spans="1:10" x14ac:dyDescent="0.4">
      <c r="A4" s="384">
        <v>3</v>
      </c>
      <c r="B4" s="444" t="s">
        <v>386</v>
      </c>
      <c r="C4" s="444" t="s">
        <v>420</v>
      </c>
      <c r="D4" s="385" t="s">
        <v>260</v>
      </c>
      <c r="E4" s="386">
        <v>338</v>
      </c>
      <c r="F4" s="386">
        <v>341</v>
      </c>
      <c r="G4" s="386">
        <f t="shared" ref="G4:G13" si="0">SUM(E4:F4)</f>
        <v>679</v>
      </c>
      <c r="H4" s="386">
        <f t="shared" ref="H4:H13" si="1">RANK(G4,$G$4:$G$99)</f>
        <v>1</v>
      </c>
      <c r="I4" s="386">
        <v>38</v>
      </c>
      <c r="J4" s="394">
        <v>14</v>
      </c>
    </row>
    <row r="5" spans="1:10" x14ac:dyDescent="0.4">
      <c r="A5" s="387">
        <v>1</v>
      </c>
      <c r="B5" s="445" t="s">
        <v>386</v>
      </c>
      <c r="C5" s="445" t="s">
        <v>418</v>
      </c>
      <c r="D5" s="388" t="s">
        <v>262</v>
      </c>
      <c r="E5" s="389">
        <v>324</v>
      </c>
      <c r="F5" s="389">
        <v>333</v>
      </c>
      <c r="G5" s="389">
        <f t="shared" si="0"/>
        <v>657</v>
      </c>
      <c r="H5" s="389">
        <f t="shared" si="1"/>
        <v>2</v>
      </c>
      <c r="I5" s="389">
        <v>21</v>
      </c>
      <c r="J5" s="395">
        <v>7</v>
      </c>
    </row>
    <row r="6" spans="1:10" x14ac:dyDescent="0.4">
      <c r="A6" s="387">
        <v>9</v>
      </c>
      <c r="B6" s="445" t="s">
        <v>385</v>
      </c>
      <c r="C6" s="445" t="s">
        <v>426</v>
      </c>
      <c r="D6" s="388" t="s">
        <v>254</v>
      </c>
      <c r="E6" s="389">
        <v>309</v>
      </c>
      <c r="F6" s="389">
        <v>321</v>
      </c>
      <c r="G6" s="389">
        <f t="shared" si="0"/>
        <v>630</v>
      </c>
      <c r="H6" s="389">
        <f t="shared" si="1"/>
        <v>3</v>
      </c>
      <c r="I6" s="389">
        <v>22</v>
      </c>
      <c r="J6" s="395">
        <v>7</v>
      </c>
    </row>
    <row r="7" spans="1:10" x14ac:dyDescent="0.4">
      <c r="A7" s="387">
        <v>2</v>
      </c>
      <c r="B7" s="445" t="s">
        <v>387</v>
      </c>
      <c r="C7" s="445" t="s">
        <v>419</v>
      </c>
      <c r="D7" s="388" t="s">
        <v>186</v>
      </c>
      <c r="E7" s="389">
        <v>289</v>
      </c>
      <c r="F7" s="389">
        <v>303</v>
      </c>
      <c r="G7" s="389">
        <f t="shared" si="0"/>
        <v>592</v>
      </c>
      <c r="H7" s="389">
        <f t="shared" si="1"/>
        <v>4</v>
      </c>
      <c r="I7" s="389">
        <v>10</v>
      </c>
      <c r="J7" s="395">
        <v>2</v>
      </c>
    </row>
    <row r="8" spans="1:10" x14ac:dyDescent="0.4">
      <c r="A8" s="387">
        <v>6</v>
      </c>
      <c r="B8" s="445" t="s">
        <v>385</v>
      </c>
      <c r="C8" s="445" t="s">
        <v>423</v>
      </c>
      <c r="D8" s="388" t="s">
        <v>182</v>
      </c>
      <c r="E8" s="389">
        <v>289</v>
      </c>
      <c r="F8" s="389">
        <v>292</v>
      </c>
      <c r="G8" s="389">
        <f t="shared" si="0"/>
        <v>581</v>
      </c>
      <c r="H8" s="389">
        <f t="shared" si="1"/>
        <v>5</v>
      </c>
      <c r="I8" s="389">
        <v>3</v>
      </c>
      <c r="J8" s="395">
        <v>1</v>
      </c>
    </row>
    <row r="9" spans="1:10" ht="16" thickBot="1" x14ac:dyDescent="0.45">
      <c r="A9" s="448">
        <v>7</v>
      </c>
      <c r="B9" s="449" t="s">
        <v>385</v>
      </c>
      <c r="C9" s="449" t="s">
        <v>424</v>
      </c>
      <c r="D9" s="450" t="s">
        <v>256</v>
      </c>
      <c r="E9" s="447">
        <v>288</v>
      </c>
      <c r="F9" s="447">
        <v>267</v>
      </c>
      <c r="G9" s="447">
        <f t="shared" si="0"/>
        <v>555</v>
      </c>
      <c r="H9" s="447">
        <f t="shared" si="1"/>
        <v>6</v>
      </c>
      <c r="I9" s="447">
        <v>10</v>
      </c>
      <c r="J9" s="451">
        <v>4</v>
      </c>
    </row>
    <row r="10" spans="1:10" ht="16" thickTop="1" x14ac:dyDescent="0.4">
      <c r="A10" s="452">
        <v>10</v>
      </c>
      <c r="B10" s="453" t="s">
        <v>387</v>
      </c>
      <c r="C10" s="453" t="s">
        <v>427</v>
      </c>
      <c r="D10" s="454" t="s">
        <v>214</v>
      </c>
      <c r="E10" s="455">
        <v>275</v>
      </c>
      <c r="F10" s="455">
        <v>274</v>
      </c>
      <c r="G10" s="455">
        <f t="shared" si="0"/>
        <v>549</v>
      </c>
      <c r="H10" s="455">
        <f t="shared" si="1"/>
        <v>7</v>
      </c>
      <c r="I10" s="455">
        <v>10</v>
      </c>
      <c r="J10" s="456">
        <v>4</v>
      </c>
    </row>
    <row r="11" spans="1:10" x14ac:dyDescent="0.4">
      <c r="A11" s="387">
        <v>8</v>
      </c>
      <c r="B11" s="445" t="s">
        <v>387</v>
      </c>
      <c r="C11" s="445" t="s">
        <v>425</v>
      </c>
      <c r="D11" s="388" t="s">
        <v>217</v>
      </c>
      <c r="E11" s="389">
        <v>275</v>
      </c>
      <c r="F11" s="389">
        <v>267</v>
      </c>
      <c r="G11" s="389">
        <f t="shared" si="0"/>
        <v>542</v>
      </c>
      <c r="H11" s="389">
        <f t="shared" si="1"/>
        <v>8</v>
      </c>
      <c r="I11" s="389">
        <v>5</v>
      </c>
      <c r="J11" s="395">
        <v>2</v>
      </c>
    </row>
    <row r="12" spans="1:10" x14ac:dyDescent="0.4">
      <c r="A12" s="387">
        <v>5</v>
      </c>
      <c r="B12" s="445" t="s">
        <v>439</v>
      </c>
      <c r="C12" s="445" t="s">
        <v>422</v>
      </c>
      <c r="D12" s="388" t="s">
        <v>258</v>
      </c>
      <c r="E12" s="389">
        <v>251</v>
      </c>
      <c r="F12" s="389">
        <v>263</v>
      </c>
      <c r="G12" s="389">
        <f t="shared" si="0"/>
        <v>514</v>
      </c>
      <c r="H12" s="389">
        <f t="shared" si="1"/>
        <v>9</v>
      </c>
      <c r="I12" s="389">
        <v>5</v>
      </c>
      <c r="J12" s="395">
        <v>3</v>
      </c>
    </row>
    <row r="13" spans="1:10" ht="16" thickBot="1" x14ac:dyDescent="0.45">
      <c r="A13" s="390">
        <v>4</v>
      </c>
      <c r="B13" s="446" t="s">
        <v>387</v>
      </c>
      <c r="C13" s="446" t="s">
        <v>421</v>
      </c>
      <c r="D13" s="391" t="s">
        <v>184</v>
      </c>
      <c r="E13" s="392">
        <v>184</v>
      </c>
      <c r="F13" s="392">
        <v>158</v>
      </c>
      <c r="G13" s="392">
        <f t="shared" si="0"/>
        <v>342</v>
      </c>
      <c r="H13" s="392">
        <f t="shared" si="1"/>
        <v>10</v>
      </c>
      <c r="I13" s="392">
        <v>1</v>
      </c>
      <c r="J13" s="396">
        <v>0</v>
      </c>
    </row>
    <row r="14" spans="1:10" x14ac:dyDescent="0.4">
      <c r="A14" s="439">
        <v>14</v>
      </c>
      <c r="B14" s="442"/>
      <c r="C14" s="442"/>
      <c r="D14" s="443"/>
      <c r="E14" s="398"/>
      <c r="F14" s="398"/>
      <c r="G14" s="398"/>
      <c r="H14" s="398"/>
      <c r="I14" s="398"/>
      <c r="J14" s="399"/>
    </row>
    <row r="15" spans="1:10" ht="16" thickBot="1" x14ac:dyDescent="0.45">
      <c r="A15" s="390">
        <v>15</v>
      </c>
      <c r="B15" s="438"/>
      <c r="C15" s="438"/>
      <c r="D15" s="391"/>
      <c r="E15" s="392"/>
      <c r="F15" s="392"/>
      <c r="G15" s="392"/>
      <c r="H15" s="392"/>
      <c r="I15" s="392"/>
      <c r="J15" s="396"/>
    </row>
    <row r="16" spans="1:10" ht="16" thickBot="1" x14ac:dyDescent="0.45">
      <c r="A16" s="390">
        <v>16</v>
      </c>
      <c r="B16" s="438"/>
      <c r="C16" s="438"/>
      <c r="D16" s="391"/>
      <c r="E16" s="392"/>
      <c r="F16" s="392"/>
      <c r="G16" s="392"/>
      <c r="H16" s="392"/>
      <c r="I16" s="392"/>
      <c r="J16" s="396"/>
    </row>
    <row r="17" spans="1:10" ht="17.5" thickBot="1" x14ac:dyDescent="0.45">
      <c r="A17" s="170">
        <v>17</v>
      </c>
      <c r="B17" s="358"/>
      <c r="C17" s="363"/>
      <c r="D17" s="361"/>
      <c r="E17" s="360"/>
      <c r="F17" s="172"/>
      <c r="G17" s="172"/>
      <c r="H17" s="172"/>
      <c r="I17" s="172"/>
      <c r="J17" s="173"/>
    </row>
    <row r="18" spans="1:10" ht="17" x14ac:dyDescent="0.4">
      <c r="A18" s="174">
        <v>18</v>
      </c>
      <c r="B18" s="165"/>
      <c r="C18" s="362"/>
      <c r="D18" s="359"/>
      <c r="E18" s="167"/>
      <c r="F18" s="167"/>
      <c r="G18" s="167"/>
      <c r="H18" s="167"/>
      <c r="I18" s="167"/>
      <c r="J18" s="175"/>
    </row>
    <row r="19" spans="1:10" ht="17" x14ac:dyDescent="0.4">
      <c r="A19" s="174">
        <v>19</v>
      </c>
      <c r="B19" s="165"/>
      <c r="C19" s="165"/>
      <c r="D19" s="166"/>
      <c r="E19" s="167"/>
      <c r="F19" s="167"/>
      <c r="G19" s="167"/>
      <c r="H19" s="167"/>
      <c r="I19" s="167"/>
      <c r="J19" s="175"/>
    </row>
    <row r="20" spans="1:10" ht="17.5" thickBot="1" x14ac:dyDescent="0.45">
      <c r="A20" s="176">
        <v>20</v>
      </c>
      <c r="B20" s="168"/>
      <c r="C20" s="168"/>
      <c r="D20" s="177"/>
      <c r="E20" s="178"/>
      <c r="F20" s="178"/>
      <c r="G20" s="178"/>
      <c r="H20" s="178"/>
      <c r="I20" s="178"/>
      <c r="J20" s="179"/>
    </row>
    <row r="21" spans="1:10" ht="17" x14ac:dyDescent="0.4">
      <c r="A21" s="170">
        <v>21</v>
      </c>
      <c r="B21" s="164"/>
      <c r="C21" s="164"/>
      <c r="D21" s="171"/>
      <c r="E21" s="172"/>
      <c r="F21" s="172"/>
      <c r="G21" s="172"/>
      <c r="H21" s="172"/>
      <c r="I21" s="172"/>
      <c r="J21" s="173"/>
    </row>
    <row r="22" spans="1:10" ht="17" x14ac:dyDescent="0.4">
      <c r="A22" s="174">
        <v>22</v>
      </c>
      <c r="B22" s="165"/>
      <c r="C22" s="165"/>
      <c r="D22" s="166"/>
      <c r="E22" s="167"/>
      <c r="F22" s="167"/>
      <c r="G22" s="167"/>
      <c r="H22" s="167"/>
      <c r="I22" s="167"/>
      <c r="J22" s="175"/>
    </row>
    <row r="23" spans="1:10" ht="17" x14ac:dyDescent="0.4">
      <c r="A23" s="174">
        <v>23</v>
      </c>
      <c r="B23" s="165"/>
      <c r="C23" s="165"/>
      <c r="D23" s="166"/>
      <c r="E23" s="167"/>
      <c r="F23" s="167"/>
      <c r="G23" s="167"/>
      <c r="H23" s="167"/>
      <c r="I23" s="167"/>
      <c r="J23" s="175"/>
    </row>
    <row r="24" spans="1:10" ht="17.5" thickBot="1" x14ac:dyDescent="0.45">
      <c r="A24" s="176">
        <v>24</v>
      </c>
      <c r="B24" s="168"/>
      <c r="C24" s="168"/>
      <c r="D24" s="177"/>
      <c r="E24" s="178"/>
      <c r="F24" s="178"/>
      <c r="G24" s="178"/>
      <c r="H24" s="178"/>
      <c r="I24" s="178"/>
      <c r="J24" s="179"/>
    </row>
    <row r="25" spans="1:10" ht="17" x14ac:dyDescent="0.4">
      <c r="A25" s="170">
        <v>25</v>
      </c>
      <c r="B25" s="164"/>
      <c r="C25" s="164"/>
      <c r="D25" s="171"/>
      <c r="E25" s="172"/>
      <c r="F25" s="172"/>
      <c r="G25" s="172"/>
      <c r="H25" s="172"/>
      <c r="I25" s="172"/>
      <c r="J25" s="173"/>
    </row>
    <row r="26" spans="1:10" ht="17" x14ac:dyDescent="0.4">
      <c r="A26" s="174">
        <v>26</v>
      </c>
      <c r="B26" s="165"/>
      <c r="C26" s="165"/>
      <c r="D26" s="166"/>
      <c r="E26" s="167"/>
      <c r="F26" s="167"/>
      <c r="G26" s="167"/>
      <c r="H26" s="167"/>
      <c r="I26" s="167"/>
      <c r="J26" s="175"/>
    </row>
    <row r="27" spans="1:10" ht="17" x14ac:dyDescent="0.4">
      <c r="A27" s="174">
        <v>27</v>
      </c>
      <c r="B27" s="165"/>
      <c r="C27" s="165"/>
      <c r="D27" s="166"/>
      <c r="E27" s="167"/>
      <c r="F27" s="167"/>
      <c r="G27" s="167"/>
      <c r="H27" s="167"/>
      <c r="I27" s="167"/>
      <c r="J27" s="175"/>
    </row>
    <row r="28" spans="1:10" ht="17.5" thickBot="1" x14ac:dyDescent="0.45">
      <c r="A28" s="176">
        <v>28</v>
      </c>
      <c r="B28" s="168"/>
      <c r="C28" s="168"/>
      <c r="D28" s="177"/>
      <c r="E28" s="178"/>
      <c r="F28" s="178"/>
      <c r="G28" s="178"/>
      <c r="H28" s="178"/>
      <c r="I28" s="178"/>
      <c r="J28" s="179"/>
    </row>
    <row r="29" spans="1:10" ht="17" x14ac:dyDescent="0.4">
      <c r="A29" s="170">
        <v>29</v>
      </c>
      <c r="B29" s="164"/>
      <c r="C29" s="164"/>
      <c r="D29" s="171"/>
      <c r="E29" s="172"/>
      <c r="F29" s="172"/>
      <c r="G29" s="172"/>
      <c r="H29" s="172"/>
      <c r="I29" s="172"/>
      <c r="J29" s="173"/>
    </row>
    <row r="30" spans="1:10" ht="17" x14ac:dyDescent="0.4">
      <c r="A30" s="174">
        <v>30</v>
      </c>
      <c r="B30" s="165"/>
      <c r="C30" s="165"/>
      <c r="D30" s="166"/>
      <c r="E30" s="167"/>
      <c r="F30" s="167"/>
      <c r="G30" s="167"/>
      <c r="H30" s="167"/>
      <c r="I30" s="167"/>
      <c r="J30" s="175"/>
    </row>
    <row r="31" spans="1:10" ht="17" x14ac:dyDescent="0.4">
      <c r="A31" s="174">
        <v>31</v>
      </c>
      <c r="B31" s="165"/>
      <c r="C31" s="165"/>
      <c r="D31" s="166"/>
      <c r="E31" s="167"/>
      <c r="F31" s="167"/>
      <c r="G31" s="167"/>
      <c r="H31" s="167"/>
      <c r="I31" s="167"/>
      <c r="J31" s="175"/>
    </row>
    <row r="32" spans="1:10" ht="17.5" thickBot="1" x14ac:dyDescent="0.45">
      <c r="A32" s="176">
        <v>32</v>
      </c>
      <c r="B32" s="168"/>
      <c r="C32" s="168"/>
      <c r="D32" s="177"/>
      <c r="E32" s="178"/>
      <c r="F32" s="178"/>
      <c r="G32" s="178"/>
      <c r="H32" s="178"/>
      <c r="I32" s="178"/>
      <c r="J32" s="179"/>
    </row>
    <row r="33" spans="1:10" ht="17" x14ac:dyDescent="0.4">
      <c r="A33" s="170">
        <v>33</v>
      </c>
      <c r="B33" s="164"/>
      <c r="C33" s="164"/>
      <c r="D33" s="171"/>
      <c r="E33" s="172"/>
      <c r="F33" s="172"/>
      <c r="G33" s="172"/>
      <c r="H33" s="172"/>
      <c r="I33" s="172"/>
      <c r="J33" s="173"/>
    </row>
    <row r="34" spans="1:10" ht="17" x14ac:dyDescent="0.4">
      <c r="A34" s="174">
        <v>34</v>
      </c>
      <c r="B34" s="165"/>
      <c r="C34" s="165"/>
      <c r="D34" s="166"/>
      <c r="E34" s="167"/>
      <c r="F34" s="167"/>
      <c r="G34" s="167"/>
      <c r="H34" s="167"/>
      <c r="I34" s="167"/>
      <c r="J34" s="175"/>
    </row>
    <row r="35" spans="1:10" ht="17" x14ac:dyDescent="0.4">
      <c r="A35" s="174">
        <v>35</v>
      </c>
      <c r="B35" s="165"/>
      <c r="C35" s="165"/>
      <c r="D35" s="166"/>
      <c r="E35" s="167"/>
      <c r="F35" s="167"/>
      <c r="G35" s="167"/>
      <c r="H35" s="167"/>
      <c r="I35" s="167"/>
      <c r="J35" s="175"/>
    </row>
    <row r="36" spans="1:10" ht="17.5" thickBot="1" x14ac:dyDescent="0.45">
      <c r="A36" s="176">
        <v>36</v>
      </c>
      <c r="B36" s="168"/>
      <c r="C36" s="168"/>
      <c r="D36" s="177"/>
      <c r="E36" s="178"/>
      <c r="F36" s="178"/>
      <c r="G36" s="178"/>
      <c r="H36" s="178"/>
      <c r="I36" s="178"/>
      <c r="J36" s="179"/>
    </row>
    <row r="37" spans="1:10" ht="17" x14ac:dyDescent="0.4">
      <c r="A37" s="170">
        <v>37</v>
      </c>
      <c r="B37" s="164"/>
      <c r="C37" s="164"/>
      <c r="D37" s="171"/>
      <c r="E37" s="172"/>
      <c r="F37" s="172"/>
      <c r="G37" s="172"/>
      <c r="H37" s="172"/>
      <c r="I37" s="172"/>
      <c r="J37" s="173"/>
    </row>
    <row r="38" spans="1:10" ht="17" x14ac:dyDescent="0.4">
      <c r="A38" s="174">
        <v>38</v>
      </c>
      <c r="B38" s="165"/>
      <c r="C38" s="165"/>
      <c r="D38" s="166"/>
      <c r="E38" s="167"/>
      <c r="F38" s="167"/>
      <c r="G38" s="167"/>
      <c r="H38" s="167"/>
      <c r="I38" s="167"/>
      <c r="J38" s="175"/>
    </row>
    <row r="39" spans="1:10" ht="17" x14ac:dyDescent="0.4">
      <c r="A39" s="174">
        <v>39</v>
      </c>
      <c r="B39" s="165"/>
      <c r="C39" s="165"/>
      <c r="D39" s="166"/>
      <c r="E39" s="167"/>
      <c r="F39" s="167"/>
      <c r="G39" s="167"/>
      <c r="H39" s="167"/>
      <c r="I39" s="167"/>
      <c r="J39" s="175"/>
    </row>
    <row r="40" spans="1:10" ht="17.5" thickBot="1" x14ac:dyDescent="0.45">
      <c r="A40" s="176">
        <v>40</v>
      </c>
      <c r="B40" s="168"/>
      <c r="C40" s="168"/>
      <c r="D40" s="177"/>
      <c r="E40" s="178"/>
      <c r="F40" s="178"/>
      <c r="G40" s="178"/>
      <c r="H40" s="178"/>
      <c r="I40" s="178"/>
      <c r="J40" s="179"/>
    </row>
    <row r="41" spans="1:10" ht="17" x14ac:dyDescent="0.4">
      <c r="A41" s="170">
        <v>41</v>
      </c>
      <c r="B41" s="164"/>
      <c r="C41" s="164"/>
      <c r="D41" s="171"/>
      <c r="E41" s="172"/>
      <c r="F41" s="172"/>
      <c r="G41" s="172"/>
      <c r="H41" s="172"/>
      <c r="I41" s="172"/>
      <c r="J41" s="173"/>
    </row>
    <row r="42" spans="1:10" ht="17" x14ac:dyDescent="0.4">
      <c r="A42" s="174">
        <v>42</v>
      </c>
      <c r="B42" s="165"/>
      <c r="C42" s="165"/>
      <c r="D42" s="166"/>
      <c r="E42" s="167"/>
      <c r="F42" s="167"/>
      <c r="G42" s="167"/>
      <c r="H42" s="167"/>
      <c r="I42" s="167"/>
      <c r="J42" s="175"/>
    </row>
    <row r="43" spans="1:10" ht="17" x14ac:dyDescent="0.4">
      <c r="A43" s="174">
        <v>43</v>
      </c>
      <c r="B43" s="165"/>
      <c r="C43" s="165"/>
      <c r="D43" s="166"/>
      <c r="E43" s="167"/>
      <c r="F43" s="167"/>
      <c r="G43" s="167"/>
      <c r="H43" s="167"/>
      <c r="I43" s="167"/>
      <c r="J43" s="175"/>
    </row>
    <row r="44" spans="1:10" ht="17.5" thickBot="1" x14ac:dyDescent="0.45">
      <c r="A44" s="176">
        <v>44</v>
      </c>
      <c r="B44" s="168"/>
      <c r="C44" s="168"/>
      <c r="D44" s="177"/>
      <c r="E44" s="178"/>
      <c r="F44" s="178"/>
      <c r="G44" s="178"/>
      <c r="H44" s="178"/>
      <c r="I44" s="178"/>
      <c r="J44" s="179"/>
    </row>
    <row r="45" spans="1:10" ht="17" x14ac:dyDescent="0.4">
      <c r="A45" s="170">
        <v>45</v>
      </c>
      <c r="B45" s="164"/>
      <c r="C45" s="164"/>
      <c r="D45" s="171"/>
      <c r="E45" s="172"/>
      <c r="F45" s="172"/>
      <c r="G45" s="172"/>
      <c r="H45" s="172"/>
      <c r="I45" s="172"/>
      <c r="J45" s="173"/>
    </row>
    <row r="46" spans="1:10" ht="17" x14ac:dyDescent="0.4">
      <c r="A46" s="174">
        <v>46</v>
      </c>
      <c r="B46" s="165"/>
      <c r="C46" s="165"/>
      <c r="D46" s="166"/>
      <c r="E46" s="167"/>
      <c r="F46" s="167"/>
      <c r="G46" s="167"/>
      <c r="H46" s="167"/>
      <c r="I46" s="167"/>
      <c r="J46" s="175"/>
    </row>
    <row r="47" spans="1:10" ht="17" x14ac:dyDescent="0.4">
      <c r="A47" s="174">
        <v>47</v>
      </c>
      <c r="B47" s="165"/>
      <c r="C47" s="165"/>
      <c r="D47" s="166"/>
      <c r="E47" s="167"/>
      <c r="F47" s="167"/>
      <c r="G47" s="167"/>
      <c r="H47" s="167"/>
      <c r="I47" s="167"/>
      <c r="J47" s="175"/>
    </row>
    <row r="48" spans="1:10" ht="17.5" thickBot="1" x14ac:dyDescent="0.45">
      <c r="A48" s="176">
        <v>48</v>
      </c>
      <c r="B48" s="168"/>
      <c r="C48" s="168"/>
      <c r="D48" s="177"/>
      <c r="E48" s="178"/>
      <c r="F48" s="178"/>
      <c r="G48" s="178"/>
      <c r="H48" s="178"/>
      <c r="I48" s="178"/>
      <c r="J48" s="179"/>
    </row>
    <row r="49" spans="1:10" ht="17" x14ac:dyDescent="0.4">
      <c r="A49" s="170">
        <v>49</v>
      </c>
      <c r="B49" s="164"/>
      <c r="C49" s="164"/>
      <c r="D49" s="171"/>
      <c r="E49" s="172"/>
      <c r="F49" s="172"/>
      <c r="G49" s="172"/>
      <c r="H49" s="172"/>
      <c r="I49" s="172"/>
      <c r="J49" s="173"/>
    </row>
    <row r="50" spans="1:10" ht="17" x14ac:dyDescent="0.4">
      <c r="A50" s="174">
        <v>50</v>
      </c>
      <c r="B50" s="165"/>
      <c r="C50" s="165"/>
      <c r="D50" s="166"/>
      <c r="E50" s="167"/>
      <c r="F50" s="167"/>
      <c r="G50" s="167"/>
      <c r="H50" s="167"/>
      <c r="I50" s="167"/>
      <c r="J50" s="175"/>
    </row>
    <row r="51" spans="1:10" ht="17" x14ac:dyDescent="0.4">
      <c r="A51" s="174">
        <v>51</v>
      </c>
      <c r="B51" s="165"/>
      <c r="C51" s="165"/>
      <c r="D51" s="166"/>
      <c r="E51" s="167"/>
      <c r="F51" s="167"/>
      <c r="G51" s="167"/>
      <c r="H51" s="167"/>
      <c r="I51" s="167"/>
      <c r="J51" s="175"/>
    </row>
    <row r="52" spans="1:10" ht="17.5" thickBot="1" x14ac:dyDescent="0.45">
      <c r="A52" s="176">
        <v>52</v>
      </c>
      <c r="B52" s="168"/>
      <c r="C52" s="168"/>
      <c r="D52" s="177"/>
      <c r="E52" s="178"/>
      <c r="F52" s="178"/>
      <c r="G52" s="178"/>
      <c r="H52" s="178"/>
      <c r="I52" s="178"/>
      <c r="J52" s="179"/>
    </row>
    <row r="53" spans="1:10" ht="17" x14ac:dyDescent="0.4">
      <c r="A53" s="170">
        <v>53</v>
      </c>
      <c r="B53" s="164"/>
      <c r="C53" s="164"/>
      <c r="D53" s="171"/>
      <c r="E53" s="172"/>
      <c r="F53" s="172"/>
      <c r="G53" s="172"/>
      <c r="H53" s="172"/>
      <c r="I53" s="172"/>
      <c r="J53" s="173"/>
    </row>
    <row r="54" spans="1:10" ht="17" x14ac:dyDescent="0.4">
      <c r="A54" s="174">
        <v>54</v>
      </c>
      <c r="B54" s="165"/>
      <c r="C54" s="165"/>
      <c r="D54" s="166"/>
      <c r="E54" s="167"/>
      <c r="F54" s="167"/>
      <c r="G54" s="167"/>
      <c r="H54" s="167"/>
      <c r="I54" s="167"/>
      <c r="J54" s="175"/>
    </row>
    <row r="55" spans="1:10" ht="17" x14ac:dyDescent="0.4">
      <c r="A55" s="174">
        <v>55</v>
      </c>
      <c r="B55" s="165"/>
      <c r="C55" s="165"/>
      <c r="D55" s="166"/>
      <c r="E55" s="167"/>
      <c r="F55" s="167"/>
      <c r="G55" s="167"/>
      <c r="H55" s="167"/>
      <c r="I55" s="167"/>
      <c r="J55" s="175"/>
    </row>
    <row r="56" spans="1:10" ht="17.5" thickBot="1" x14ac:dyDescent="0.45">
      <c r="A56" s="176">
        <v>56</v>
      </c>
      <c r="B56" s="168"/>
      <c r="C56" s="168"/>
      <c r="D56" s="177"/>
      <c r="E56" s="178"/>
      <c r="F56" s="178"/>
      <c r="G56" s="178"/>
      <c r="H56" s="178"/>
      <c r="I56" s="178"/>
      <c r="J56" s="179"/>
    </row>
    <row r="57" spans="1:10" ht="17" x14ac:dyDescent="0.4">
      <c r="A57" s="170">
        <v>57</v>
      </c>
      <c r="B57" s="164"/>
      <c r="C57" s="164"/>
      <c r="D57" s="171"/>
      <c r="E57" s="172"/>
      <c r="F57" s="172"/>
      <c r="G57" s="172"/>
      <c r="H57" s="172"/>
      <c r="I57" s="172"/>
      <c r="J57" s="173"/>
    </row>
    <row r="58" spans="1:10" ht="17" x14ac:dyDescent="0.4">
      <c r="A58" s="174">
        <v>58</v>
      </c>
      <c r="B58" s="165"/>
      <c r="C58" s="165"/>
      <c r="D58" s="166"/>
      <c r="E58" s="167"/>
      <c r="F58" s="167"/>
      <c r="G58" s="167"/>
      <c r="H58" s="167"/>
      <c r="I58" s="167"/>
      <c r="J58" s="175"/>
    </row>
    <row r="59" spans="1:10" ht="17" x14ac:dyDescent="0.4">
      <c r="A59" s="174">
        <v>59</v>
      </c>
      <c r="B59" s="165"/>
      <c r="C59" s="165"/>
      <c r="D59" s="166"/>
      <c r="E59" s="167"/>
      <c r="F59" s="167"/>
      <c r="G59" s="167"/>
      <c r="H59" s="167"/>
      <c r="I59" s="167"/>
      <c r="J59" s="175"/>
    </row>
    <row r="60" spans="1:10" ht="17.5" thickBot="1" x14ac:dyDescent="0.45">
      <c r="A60" s="176">
        <v>60</v>
      </c>
      <c r="B60" s="168"/>
      <c r="C60" s="168"/>
      <c r="D60" s="177"/>
      <c r="E60" s="178"/>
      <c r="F60" s="178"/>
      <c r="G60" s="178"/>
      <c r="H60" s="178"/>
      <c r="I60" s="178"/>
      <c r="J60" s="179"/>
    </row>
    <row r="61" spans="1:10" ht="17" x14ac:dyDescent="0.4">
      <c r="A61" s="170">
        <v>61</v>
      </c>
      <c r="B61" s="164"/>
      <c r="C61" s="164"/>
      <c r="D61" s="171"/>
      <c r="E61" s="172"/>
      <c r="F61" s="172"/>
      <c r="G61" s="172"/>
      <c r="H61" s="172"/>
      <c r="I61" s="172"/>
      <c r="J61" s="173"/>
    </row>
    <row r="62" spans="1:10" ht="17" x14ac:dyDescent="0.4">
      <c r="A62" s="174">
        <v>62</v>
      </c>
      <c r="B62" s="165"/>
      <c r="C62" s="165"/>
      <c r="D62" s="166"/>
      <c r="E62" s="167"/>
      <c r="F62" s="167"/>
      <c r="G62" s="167"/>
      <c r="H62" s="167"/>
      <c r="I62" s="167"/>
      <c r="J62" s="175"/>
    </row>
    <row r="63" spans="1:10" ht="17" x14ac:dyDescent="0.4">
      <c r="A63" s="174">
        <v>63</v>
      </c>
      <c r="B63" s="165"/>
      <c r="C63" s="165"/>
      <c r="D63" s="166"/>
      <c r="E63" s="167"/>
      <c r="F63" s="167"/>
      <c r="G63" s="167"/>
      <c r="H63" s="167"/>
      <c r="I63" s="167"/>
      <c r="J63" s="175"/>
    </row>
    <row r="64" spans="1:10" ht="17.5" thickBot="1" x14ac:dyDescent="0.45">
      <c r="A64" s="176">
        <v>64</v>
      </c>
      <c r="B64" s="168"/>
      <c r="C64" s="168"/>
      <c r="D64" s="177"/>
      <c r="E64" s="178"/>
      <c r="F64" s="178"/>
      <c r="G64" s="178"/>
      <c r="H64" s="178"/>
      <c r="I64" s="178"/>
      <c r="J64" s="179"/>
    </row>
    <row r="65" spans="1:10" s="87" customFormat="1" ht="17.5" thickTop="1" x14ac:dyDescent="0.4">
      <c r="A65" s="170">
        <v>65</v>
      </c>
      <c r="B65" s="164"/>
      <c r="C65" s="164"/>
      <c r="D65" s="171"/>
      <c r="E65" s="172"/>
      <c r="F65" s="172"/>
      <c r="G65" s="172"/>
      <c r="H65" s="172"/>
      <c r="I65" s="172"/>
      <c r="J65" s="173"/>
    </row>
    <row r="66" spans="1:10" ht="17" x14ac:dyDescent="0.4">
      <c r="A66" s="174">
        <v>66</v>
      </c>
      <c r="B66" s="165"/>
      <c r="C66" s="165"/>
      <c r="D66" s="166"/>
      <c r="E66" s="167"/>
      <c r="F66" s="167"/>
      <c r="G66" s="167"/>
      <c r="H66" s="167"/>
      <c r="I66" s="167"/>
      <c r="J66" s="175"/>
    </row>
    <row r="67" spans="1:10" ht="17" x14ac:dyDescent="0.4">
      <c r="A67" s="174">
        <v>67</v>
      </c>
      <c r="B67" s="165"/>
      <c r="C67" s="165"/>
      <c r="D67" s="166"/>
      <c r="E67" s="167"/>
      <c r="F67" s="167"/>
      <c r="G67" s="167"/>
      <c r="H67" s="167"/>
      <c r="I67" s="167"/>
      <c r="J67" s="175"/>
    </row>
    <row r="68" spans="1:10" ht="17.5" thickBot="1" x14ac:dyDescent="0.45">
      <c r="A68" s="176">
        <v>68</v>
      </c>
      <c r="B68" s="168"/>
      <c r="C68" s="168"/>
      <c r="D68" s="177"/>
      <c r="E68" s="178"/>
      <c r="F68" s="178"/>
      <c r="G68" s="178"/>
      <c r="H68" s="178"/>
      <c r="I68" s="178"/>
      <c r="J68" s="179"/>
    </row>
    <row r="69" spans="1:10" ht="17" x14ac:dyDescent="0.4">
      <c r="A69" s="170">
        <v>69</v>
      </c>
      <c r="B69" s="164"/>
      <c r="C69" s="164"/>
      <c r="D69" s="171"/>
      <c r="E69" s="172"/>
      <c r="F69" s="172"/>
      <c r="G69" s="172"/>
      <c r="H69" s="172"/>
      <c r="I69" s="172"/>
      <c r="J69" s="173"/>
    </row>
    <row r="70" spans="1:10" ht="17" x14ac:dyDescent="0.4">
      <c r="A70" s="174">
        <v>70</v>
      </c>
      <c r="B70" s="165"/>
      <c r="C70" s="165"/>
      <c r="D70" s="166"/>
      <c r="E70" s="167"/>
      <c r="F70" s="167"/>
      <c r="G70" s="167"/>
      <c r="H70" s="167"/>
      <c r="I70" s="167"/>
      <c r="J70" s="175"/>
    </row>
    <row r="71" spans="1:10" ht="17" x14ac:dyDescent="0.4">
      <c r="A71" s="174">
        <v>71</v>
      </c>
      <c r="B71" s="165"/>
      <c r="C71" s="165"/>
      <c r="D71" s="166"/>
      <c r="E71" s="167"/>
      <c r="F71" s="167"/>
      <c r="G71" s="167"/>
      <c r="H71" s="167"/>
      <c r="I71" s="167"/>
      <c r="J71" s="175"/>
    </row>
    <row r="72" spans="1:10" ht="17.5" thickBot="1" x14ac:dyDescent="0.45">
      <c r="A72" s="176">
        <v>72</v>
      </c>
      <c r="B72" s="168"/>
      <c r="C72" s="168"/>
      <c r="D72" s="177"/>
      <c r="E72" s="178"/>
      <c r="F72" s="178"/>
      <c r="G72" s="178"/>
      <c r="H72" s="178"/>
      <c r="I72" s="178"/>
      <c r="J72" s="179"/>
    </row>
    <row r="73" spans="1:10" ht="17" x14ac:dyDescent="0.4">
      <c r="A73" s="170">
        <v>73</v>
      </c>
      <c r="B73" s="164"/>
      <c r="C73" s="164"/>
      <c r="D73" s="171"/>
      <c r="E73" s="172"/>
      <c r="F73" s="172"/>
      <c r="G73" s="172"/>
      <c r="H73" s="172"/>
      <c r="I73" s="172"/>
      <c r="J73" s="173"/>
    </row>
    <row r="74" spans="1:10" ht="17" x14ac:dyDescent="0.4">
      <c r="A74" s="174">
        <v>74</v>
      </c>
      <c r="B74" s="165"/>
      <c r="C74" s="165"/>
      <c r="D74" s="166"/>
      <c r="E74" s="167"/>
      <c r="F74" s="167"/>
      <c r="G74" s="167"/>
      <c r="H74" s="167"/>
      <c r="I74" s="167"/>
      <c r="J74" s="175"/>
    </row>
    <row r="75" spans="1:10" ht="17" x14ac:dyDescent="0.4">
      <c r="A75" s="174">
        <v>75</v>
      </c>
      <c r="B75" s="165"/>
      <c r="C75" s="165"/>
      <c r="D75" s="166"/>
      <c r="E75" s="167"/>
      <c r="F75" s="167"/>
      <c r="G75" s="167"/>
      <c r="H75" s="167"/>
      <c r="I75" s="167"/>
      <c r="J75" s="175"/>
    </row>
    <row r="76" spans="1:10" ht="17.5" thickBot="1" x14ac:dyDescent="0.45">
      <c r="A76" s="176">
        <v>76</v>
      </c>
      <c r="B76" s="168"/>
      <c r="C76" s="168"/>
      <c r="D76" s="177"/>
      <c r="E76" s="178"/>
      <c r="F76" s="178"/>
      <c r="G76" s="178"/>
      <c r="H76" s="178"/>
      <c r="I76" s="178"/>
      <c r="J76" s="179"/>
    </row>
    <row r="77" spans="1:10" ht="17" x14ac:dyDescent="0.4">
      <c r="A77" s="170">
        <v>77</v>
      </c>
      <c r="B77" s="164"/>
      <c r="C77" s="164"/>
      <c r="D77" s="171"/>
      <c r="E77" s="172"/>
      <c r="F77" s="172"/>
      <c r="G77" s="172"/>
      <c r="H77" s="172"/>
      <c r="I77" s="172"/>
      <c r="J77" s="173"/>
    </row>
    <row r="78" spans="1:10" ht="17" x14ac:dyDescent="0.4">
      <c r="A78" s="174">
        <v>78</v>
      </c>
      <c r="B78" s="165"/>
      <c r="C78" s="165"/>
      <c r="D78" s="166"/>
      <c r="E78" s="167"/>
      <c r="F78" s="167"/>
      <c r="G78" s="167"/>
      <c r="H78" s="167"/>
      <c r="I78" s="167"/>
      <c r="J78" s="175"/>
    </row>
    <row r="79" spans="1:10" ht="17" x14ac:dyDescent="0.4">
      <c r="A79" s="174">
        <v>79</v>
      </c>
      <c r="B79" s="165"/>
      <c r="C79" s="165"/>
      <c r="D79" s="166"/>
      <c r="E79" s="167"/>
      <c r="F79" s="167"/>
      <c r="G79" s="167"/>
      <c r="H79" s="167"/>
      <c r="I79" s="167"/>
      <c r="J79" s="175"/>
    </row>
    <row r="80" spans="1:10" ht="17.5" thickBot="1" x14ac:dyDescent="0.45">
      <c r="A80" s="176">
        <v>80</v>
      </c>
      <c r="B80" s="168"/>
      <c r="C80" s="168"/>
      <c r="D80" s="177"/>
      <c r="E80" s="178"/>
      <c r="F80" s="178"/>
      <c r="G80" s="178"/>
      <c r="H80" s="178"/>
      <c r="I80" s="178"/>
      <c r="J80" s="179"/>
    </row>
    <row r="81" spans="1:10" ht="17" x14ac:dyDescent="0.4">
      <c r="A81" s="170">
        <v>81</v>
      </c>
      <c r="B81" s="164"/>
      <c r="C81" s="164"/>
      <c r="D81" s="171"/>
      <c r="E81" s="172"/>
      <c r="F81" s="172"/>
      <c r="G81" s="172"/>
      <c r="H81" s="172"/>
      <c r="I81" s="172"/>
      <c r="J81" s="173"/>
    </row>
    <row r="82" spans="1:10" ht="17" x14ac:dyDescent="0.4">
      <c r="A82" s="174">
        <v>82</v>
      </c>
      <c r="B82" s="165"/>
      <c r="C82" s="165"/>
      <c r="D82" s="166"/>
      <c r="E82" s="167"/>
      <c r="F82" s="167"/>
      <c r="G82" s="167"/>
      <c r="H82" s="167"/>
      <c r="I82" s="167"/>
      <c r="J82" s="175"/>
    </row>
    <row r="83" spans="1:10" ht="17" x14ac:dyDescent="0.4">
      <c r="A83" s="174">
        <v>83</v>
      </c>
      <c r="B83" s="165"/>
      <c r="C83" s="165"/>
      <c r="D83" s="166"/>
      <c r="E83" s="167"/>
      <c r="F83" s="167"/>
      <c r="G83" s="167"/>
      <c r="H83" s="167"/>
      <c r="I83" s="167"/>
      <c r="J83" s="175"/>
    </row>
    <row r="84" spans="1:10" ht="17.5" thickBot="1" x14ac:dyDescent="0.45">
      <c r="A84" s="176">
        <v>84</v>
      </c>
      <c r="B84" s="168"/>
      <c r="C84" s="168"/>
      <c r="D84" s="177"/>
      <c r="E84" s="178"/>
      <c r="F84" s="178"/>
      <c r="G84" s="178"/>
      <c r="H84" s="178"/>
      <c r="I84" s="178"/>
      <c r="J84" s="179"/>
    </row>
    <row r="85" spans="1:10" ht="17" x14ac:dyDescent="0.4">
      <c r="A85" s="170">
        <v>85</v>
      </c>
      <c r="B85" s="164"/>
      <c r="C85" s="164"/>
      <c r="D85" s="171"/>
      <c r="E85" s="172"/>
      <c r="F85" s="172"/>
      <c r="G85" s="172"/>
      <c r="H85" s="172"/>
      <c r="I85" s="172"/>
      <c r="J85" s="173"/>
    </row>
    <row r="86" spans="1:10" ht="17" x14ac:dyDescent="0.4">
      <c r="A86" s="174">
        <v>86</v>
      </c>
      <c r="B86" s="165"/>
      <c r="C86" s="165"/>
      <c r="D86" s="166"/>
      <c r="E86" s="167"/>
      <c r="F86" s="167"/>
      <c r="G86" s="167"/>
      <c r="H86" s="167"/>
      <c r="I86" s="167"/>
      <c r="J86" s="175"/>
    </row>
    <row r="87" spans="1:10" ht="17" x14ac:dyDescent="0.4">
      <c r="A87" s="174">
        <v>87</v>
      </c>
      <c r="B87" s="165"/>
      <c r="C87" s="165"/>
      <c r="D87" s="166"/>
      <c r="E87" s="167"/>
      <c r="F87" s="167"/>
      <c r="G87" s="167"/>
      <c r="H87" s="167"/>
      <c r="I87" s="167"/>
      <c r="J87" s="175"/>
    </row>
    <row r="88" spans="1:10" ht="17.5" thickBot="1" x14ac:dyDescent="0.45">
      <c r="A88" s="176">
        <v>88</v>
      </c>
      <c r="B88" s="168"/>
      <c r="C88" s="168"/>
      <c r="D88" s="177"/>
      <c r="E88" s="178"/>
      <c r="F88" s="178"/>
      <c r="G88" s="178"/>
      <c r="H88" s="178"/>
      <c r="I88" s="178"/>
      <c r="J88" s="179"/>
    </row>
    <row r="89" spans="1:10" ht="17" x14ac:dyDescent="0.4">
      <c r="A89" s="170">
        <v>89</v>
      </c>
      <c r="B89" s="164"/>
      <c r="C89" s="164"/>
      <c r="D89" s="171"/>
      <c r="E89" s="172"/>
      <c r="F89" s="172"/>
      <c r="G89" s="172"/>
      <c r="H89" s="172"/>
      <c r="I89" s="172"/>
      <c r="J89" s="173"/>
    </row>
    <row r="90" spans="1:10" ht="17" x14ac:dyDescent="0.4">
      <c r="A90" s="174">
        <v>90</v>
      </c>
      <c r="B90" s="165"/>
      <c r="C90" s="165"/>
      <c r="D90" s="166"/>
      <c r="E90" s="167"/>
      <c r="F90" s="167"/>
      <c r="G90" s="167"/>
      <c r="H90" s="167"/>
      <c r="I90" s="167"/>
      <c r="J90" s="175"/>
    </row>
    <row r="91" spans="1:10" ht="17" x14ac:dyDescent="0.4">
      <c r="A91" s="174">
        <v>91</v>
      </c>
      <c r="B91" s="165"/>
      <c r="C91" s="165"/>
      <c r="D91" s="166"/>
      <c r="E91" s="167"/>
      <c r="F91" s="167"/>
      <c r="G91" s="167"/>
      <c r="H91" s="167"/>
      <c r="I91" s="167"/>
      <c r="J91" s="175"/>
    </row>
    <row r="92" spans="1:10" ht="17.5" thickBot="1" x14ac:dyDescent="0.45">
      <c r="A92" s="176">
        <v>92</v>
      </c>
      <c r="B92" s="168"/>
      <c r="C92" s="168"/>
      <c r="D92" s="177"/>
      <c r="E92" s="178"/>
      <c r="F92" s="178"/>
      <c r="G92" s="178"/>
      <c r="H92" s="178"/>
      <c r="I92" s="178"/>
      <c r="J92" s="179"/>
    </row>
    <row r="93" spans="1:10" ht="17" x14ac:dyDescent="0.4">
      <c r="A93" s="170">
        <v>93</v>
      </c>
      <c r="B93" s="164"/>
      <c r="C93" s="164"/>
      <c r="D93" s="171"/>
      <c r="E93" s="172"/>
      <c r="F93" s="172"/>
      <c r="G93" s="172"/>
      <c r="H93" s="172"/>
      <c r="I93" s="172"/>
      <c r="J93" s="173"/>
    </row>
    <row r="94" spans="1:10" ht="17" x14ac:dyDescent="0.4">
      <c r="A94" s="174">
        <v>94</v>
      </c>
      <c r="B94" s="165"/>
      <c r="C94" s="165"/>
      <c r="D94" s="166"/>
      <c r="E94" s="167"/>
      <c r="F94" s="167"/>
      <c r="G94" s="167"/>
      <c r="H94" s="167"/>
      <c r="I94" s="167"/>
      <c r="J94" s="175"/>
    </row>
    <row r="95" spans="1:10" ht="17" x14ac:dyDescent="0.4">
      <c r="A95" s="174">
        <v>95</v>
      </c>
      <c r="B95" s="165"/>
      <c r="C95" s="165"/>
      <c r="D95" s="166"/>
      <c r="E95" s="167"/>
      <c r="F95" s="167"/>
      <c r="G95" s="167"/>
      <c r="H95" s="167"/>
      <c r="I95" s="167"/>
      <c r="J95" s="175"/>
    </row>
    <row r="96" spans="1:10" ht="17.5" thickBot="1" x14ac:dyDescent="0.45">
      <c r="A96" s="176">
        <v>96</v>
      </c>
      <c r="B96" s="168"/>
      <c r="C96" s="168"/>
      <c r="D96" s="177"/>
      <c r="E96" s="178"/>
      <c r="F96" s="178"/>
      <c r="G96" s="178"/>
      <c r="H96" s="178"/>
      <c r="I96" s="178"/>
      <c r="J96" s="179"/>
    </row>
    <row r="97" spans="1:10" x14ac:dyDescent="0.4">
      <c r="A97" s="82"/>
      <c r="B97" s="82"/>
      <c r="C97" s="82"/>
      <c r="D97" s="82"/>
      <c r="E97" s="82"/>
      <c r="F97" s="82"/>
      <c r="G97" s="82"/>
      <c r="H97" s="14"/>
      <c r="I97" s="82"/>
      <c r="J97" s="82"/>
    </row>
    <row r="98" spans="1:10" x14ac:dyDescent="0.4">
      <c r="A98" s="82"/>
      <c r="B98" s="82"/>
      <c r="C98" s="82"/>
      <c r="D98" s="82"/>
      <c r="E98" s="82"/>
      <c r="F98" s="82"/>
      <c r="G98" s="82"/>
      <c r="H98" s="14"/>
      <c r="I98" s="82"/>
      <c r="J98" s="82"/>
    </row>
    <row r="99" spans="1:10" x14ac:dyDescent="0.4">
      <c r="A99" s="82"/>
      <c r="B99" s="82"/>
      <c r="C99" s="82"/>
      <c r="D99" s="82"/>
      <c r="E99" s="82"/>
      <c r="F99" s="82"/>
      <c r="G99" s="82"/>
      <c r="H99" s="14"/>
      <c r="I99" s="82"/>
      <c r="J99" s="82"/>
    </row>
    <row r="100" spans="1:10" x14ac:dyDescent="0.4">
      <c r="A100" s="82"/>
      <c r="B100" s="82"/>
      <c r="C100" s="82"/>
      <c r="D100" s="82"/>
      <c r="E100" s="82"/>
      <c r="F100" s="82"/>
      <c r="G100" s="82"/>
      <c r="H100" s="14"/>
      <c r="I100" s="82"/>
      <c r="J100" s="82"/>
    </row>
    <row r="101" spans="1:10" x14ac:dyDescent="0.4">
      <c r="A101" s="82"/>
      <c r="B101" s="82"/>
      <c r="C101" s="82"/>
      <c r="D101" s="82"/>
      <c r="E101" s="82"/>
      <c r="F101" s="82"/>
      <c r="G101" s="82"/>
      <c r="H101" s="14"/>
      <c r="I101" s="82"/>
      <c r="J101" s="82"/>
    </row>
    <row r="102" spans="1:10" x14ac:dyDescent="0.4">
      <c r="A102" s="82"/>
      <c r="B102" s="82"/>
      <c r="C102" s="82"/>
      <c r="D102" s="82"/>
      <c r="E102" s="82"/>
      <c r="F102" s="82"/>
      <c r="G102" s="82"/>
      <c r="H102" s="14"/>
      <c r="I102" s="82"/>
      <c r="J102" s="82"/>
    </row>
    <row r="103" spans="1:10" x14ac:dyDescent="0.4">
      <c r="A103" s="82"/>
      <c r="B103" s="82"/>
      <c r="C103" s="82"/>
      <c r="D103" s="82"/>
      <c r="E103" s="82"/>
      <c r="F103" s="82"/>
      <c r="G103" s="82"/>
      <c r="H103" s="14"/>
      <c r="I103" s="82"/>
      <c r="J103" s="82"/>
    </row>
    <row r="104" spans="1:10" x14ac:dyDescent="0.4">
      <c r="A104" s="82"/>
      <c r="B104" s="82"/>
      <c r="C104" s="82"/>
      <c r="D104" s="82"/>
      <c r="E104" s="82"/>
      <c r="F104" s="82"/>
      <c r="G104" s="82"/>
      <c r="H104" s="14"/>
      <c r="I104" s="82"/>
      <c r="J104" s="82"/>
    </row>
    <row r="105" spans="1:10" x14ac:dyDescent="0.4">
      <c r="A105" s="82"/>
      <c r="B105" s="82"/>
      <c r="C105" s="82"/>
      <c r="D105" s="82"/>
      <c r="E105" s="82"/>
      <c r="F105" s="82"/>
      <c r="G105" s="82"/>
      <c r="H105" s="14"/>
      <c r="I105" s="82"/>
      <c r="J105" s="82"/>
    </row>
    <row r="106" spans="1:10" x14ac:dyDescent="0.4">
      <c r="A106" s="82"/>
      <c r="B106" s="82"/>
      <c r="C106" s="82"/>
      <c r="D106" s="82"/>
      <c r="E106" s="82"/>
      <c r="F106" s="82"/>
      <c r="G106" s="82"/>
      <c r="H106" s="14"/>
      <c r="I106" s="82"/>
      <c r="J106" s="82"/>
    </row>
    <row r="107" spans="1:10" x14ac:dyDescent="0.4">
      <c r="A107" s="82"/>
      <c r="B107" s="82"/>
      <c r="C107" s="82"/>
      <c r="D107" s="82"/>
      <c r="E107" s="82"/>
      <c r="F107" s="82"/>
      <c r="G107" s="82"/>
      <c r="H107" s="14"/>
      <c r="I107" s="82"/>
      <c r="J107" s="82"/>
    </row>
  </sheetData>
  <autoFilter ref="A3:J38">
    <sortState ref="A4:J96">
      <sortCondition ref="H3:H38"/>
    </sortState>
  </autoFilter>
  <mergeCells count="2">
    <mergeCell ref="A1:J1"/>
    <mergeCell ref="A2:J2"/>
  </mergeCells>
  <phoneticPr fontId="3" type="noConversion"/>
  <printOptions horizontalCentered="1"/>
  <pageMargins left="0.39370078740157483" right="0.39370078740157483" top="0.59055118110236227" bottom="0.59055118110236227" header="0.19685039370078741" footer="0.19685039370078741"/>
  <pageSetup paperSize="9" scale="88" fitToHeight="5" orientation="portrait" r:id="rId1"/>
  <headerFooter>
    <oddHeader>&amp;R&amp;D    &amp;T</oddHeader>
    <oddFooter>&amp;C裁判長：　　　　　　　　　　　　競賽組：　　　　　　　　　　　　紀錄組：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06"/>
  <sheetViews>
    <sheetView view="pageBreakPreview" zoomScale="124" zoomScaleSheetLayoutView="124" workbookViewId="0">
      <pane xSplit="7" ySplit="3" topLeftCell="H4" activePane="bottomRight" state="frozen"/>
      <selection activeCell="AA11" sqref="AA11"/>
      <selection pane="topRight" activeCell="AA11" sqref="AA11"/>
      <selection pane="bottomLeft" activeCell="AA11" sqref="AA11"/>
      <selection pane="bottomRight" activeCell="B10" sqref="B10:C10"/>
    </sheetView>
  </sheetViews>
  <sheetFormatPr defaultColWidth="9" defaultRowHeight="15.5" x14ac:dyDescent="0.4"/>
  <cols>
    <col min="1" max="1" width="8.08984375" style="4" customWidth="1"/>
    <col min="2" max="2" width="36.36328125" style="4" bestFit="1" customWidth="1"/>
    <col min="3" max="3" width="9.453125" style="4" bestFit="1" customWidth="1"/>
    <col min="4" max="4" width="5.81640625" style="4" bestFit="1" customWidth="1"/>
    <col min="5" max="5" width="8.6328125" style="4" customWidth="1"/>
    <col min="6" max="6" width="12" style="4" bestFit="1" customWidth="1"/>
    <col min="7" max="7" width="8.6328125" style="4" customWidth="1"/>
    <col min="8" max="8" width="8.6328125" style="28" customWidth="1"/>
    <col min="9" max="10" width="6.6328125" style="4" customWidth="1"/>
    <col min="11" max="16384" width="9" style="4"/>
  </cols>
  <sheetData>
    <row r="1" spans="1:10" ht="20.5" x14ac:dyDescent="0.4">
      <c r="A1" s="476" t="s">
        <v>367</v>
      </c>
      <c r="B1" s="476"/>
      <c r="C1" s="476"/>
      <c r="D1" s="476"/>
      <c r="E1" s="476"/>
      <c r="F1" s="476"/>
      <c r="G1" s="476"/>
      <c r="H1" s="476"/>
      <c r="I1" s="476"/>
      <c r="J1" s="476"/>
    </row>
    <row r="2" spans="1:10" ht="20.5" x14ac:dyDescent="0.4">
      <c r="A2" s="477" t="s">
        <v>454</v>
      </c>
      <c r="B2" s="477"/>
      <c r="C2" s="477"/>
      <c r="D2" s="477"/>
      <c r="E2" s="477"/>
      <c r="F2" s="477"/>
      <c r="G2" s="477"/>
      <c r="H2" s="477"/>
      <c r="I2" s="477"/>
      <c r="J2" s="477"/>
    </row>
    <row r="3" spans="1:10" ht="16" thickBot="1" x14ac:dyDescent="0.45">
      <c r="A3" s="97" t="s">
        <v>0</v>
      </c>
      <c r="B3" s="97" t="s">
        <v>1</v>
      </c>
      <c r="C3" s="97" t="s">
        <v>13</v>
      </c>
      <c r="D3" s="97" t="s">
        <v>2</v>
      </c>
      <c r="E3" s="97" t="s">
        <v>455</v>
      </c>
      <c r="F3" s="97" t="s">
        <v>455</v>
      </c>
      <c r="G3" s="86" t="s">
        <v>3</v>
      </c>
      <c r="H3" s="169" t="s">
        <v>31</v>
      </c>
      <c r="I3" s="97" t="s">
        <v>4</v>
      </c>
      <c r="J3" s="97" t="s">
        <v>35</v>
      </c>
    </row>
    <row r="4" spans="1:10" x14ac:dyDescent="0.4">
      <c r="A4" s="384">
        <v>2</v>
      </c>
      <c r="B4" s="444" t="s">
        <v>399</v>
      </c>
      <c r="C4" s="444" t="s">
        <v>430</v>
      </c>
      <c r="D4" s="385" t="s">
        <v>176</v>
      </c>
      <c r="E4" s="386">
        <v>334</v>
      </c>
      <c r="F4" s="386">
        <v>333</v>
      </c>
      <c r="G4" s="386">
        <f t="shared" ref="G4:G11" si="0">SUM(E4:F4)</f>
        <v>667</v>
      </c>
      <c r="H4" s="386">
        <f t="shared" ref="H4:H11" si="1">RANK(G4,$G$4:$G$99)</f>
        <v>1</v>
      </c>
      <c r="I4" s="386">
        <v>31</v>
      </c>
      <c r="J4" s="394">
        <v>12</v>
      </c>
    </row>
    <row r="5" spans="1:10" x14ac:dyDescent="0.4">
      <c r="A5" s="387">
        <v>5</v>
      </c>
      <c r="B5" s="445" t="s">
        <v>386</v>
      </c>
      <c r="C5" s="445" t="s">
        <v>434</v>
      </c>
      <c r="D5" s="388" t="s">
        <v>248</v>
      </c>
      <c r="E5" s="389">
        <v>326</v>
      </c>
      <c r="F5" s="389">
        <v>324</v>
      </c>
      <c r="G5" s="389">
        <f t="shared" si="0"/>
        <v>650</v>
      </c>
      <c r="H5" s="389">
        <f t="shared" si="1"/>
        <v>2</v>
      </c>
      <c r="I5" s="389">
        <v>23</v>
      </c>
      <c r="J5" s="395">
        <v>7</v>
      </c>
    </row>
    <row r="6" spans="1:10" x14ac:dyDescent="0.4">
      <c r="A6" s="387">
        <v>8</v>
      </c>
      <c r="B6" s="445" t="s">
        <v>386</v>
      </c>
      <c r="C6" s="445" t="s">
        <v>435</v>
      </c>
      <c r="D6" s="388" t="s">
        <v>53</v>
      </c>
      <c r="E6" s="389">
        <v>326</v>
      </c>
      <c r="F6" s="389">
        <v>319</v>
      </c>
      <c r="G6" s="389">
        <f t="shared" si="0"/>
        <v>645</v>
      </c>
      <c r="H6" s="389">
        <f t="shared" si="1"/>
        <v>3</v>
      </c>
      <c r="I6" s="389">
        <v>24</v>
      </c>
      <c r="J6" s="395">
        <v>10</v>
      </c>
    </row>
    <row r="7" spans="1:10" x14ac:dyDescent="0.4">
      <c r="A7" s="387">
        <v>3</v>
      </c>
      <c r="B7" s="389" t="s">
        <v>386</v>
      </c>
      <c r="C7" s="389" t="s">
        <v>431</v>
      </c>
      <c r="D7" s="389" t="s">
        <v>250</v>
      </c>
      <c r="E7" s="389">
        <v>317</v>
      </c>
      <c r="F7" s="389">
        <v>328</v>
      </c>
      <c r="G7" s="389">
        <f t="shared" si="0"/>
        <v>645</v>
      </c>
      <c r="H7" s="389">
        <f t="shared" si="1"/>
        <v>3</v>
      </c>
      <c r="I7" s="389">
        <v>17</v>
      </c>
      <c r="J7" s="395">
        <v>3</v>
      </c>
    </row>
    <row r="8" spans="1:10" x14ac:dyDescent="0.4">
      <c r="A8" s="387">
        <v>1</v>
      </c>
      <c r="B8" s="445" t="s">
        <v>386</v>
      </c>
      <c r="C8" s="445" t="s">
        <v>428</v>
      </c>
      <c r="D8" s="388" t="s">
        <v>252</v>
      </c>
      <c r="E8" s="389">
        <v>323</v>
      </c>
      <c r="F8" s="389">
        <v>316</v>
      </c>
      <c r="G8" s="389">
        <f t="shared" si="0"/>
        <v>639</v>
      </c>
      <c r="H8" s="389">
        <f t="shared" si="1"/>
        <v>5</v>
      </c>
      <c r="I8" s="389">
        <v>21</v>
      </c>
      <c r="J8" s="395">
        <v>5</v>
      </c>
    </row>
    <row r="9" spans="1:10" ht="16" thickBot="1" x14ac:dyDescent="0.45">
      <c r="A9" s="448">
        <v>9</v>
      </c>
      <c r="B9" s="447" t="s">
        <v>385</v>
      </c>
      <c r="C9" s="447" t="s">
        <v>432</v>
      </c>
      <c r="D9" s="447" t="s">
        <v>70</v>
      </c>
      <c r="E9" s="447">
        <v>294</v>
      </c>
      <c r="F9" s="447">
        <v>302</v>
      </c>
      <c r="G9" s="447">
        <f t="shared" si="0"/>
        <v>596</v>
      </c>
      <c r="H9" s="447">
        <f t="shared" si="1"/>
        <v>6</v>
      </c>
      <c r="I9" s="447">
        <v>15</v>
      </c>
      <c r="J9" s="451">
        <v>5</v>
      </c>
    </row>
    <row r="10" spans="1:10" ht="16" thickTop="1" x14ac:dyDescent="0.4">
      <c r="A10" s="439">
        <v>4</v>
      </c>
      <c r="B10" s="398" t="s">
        <v>387</v>
      </c>
      <c r="C10" s="398" t="s">
        <v>433</v>
      </c>
      <c r="D10" s="398" t="s">
        <v>174</v>
      </c>
      <c r="E10" s="398">
        <v>288</v>
      </c>
      <c r="F10" s="398">
        <v>276</v>
      </c>
      <c r="G10" s="398">
        <f t="shared" si="0"/>
        <v>564</v>
      </c>
      <c r="H10" s="398">
        <f t="shared" si="1"/>
        <v>7</v>
      </c>
      <c r="I10" s="398">
        <v>11</v>
      </c>
      <c r="J10" s="399">
        <v>1</v>
      </c>
    </row>
    <row r="11" spans="1:10" ht="16" thickBot="1" x14ac:dyDescent="0.45">
      <c r="A11" s="390">
        <v>6</v>
      </c>
      <c r="B11" s="392" t="s">
        <v>385</v>
      </c>
      <c r="C11" s="392" t="s">
        <v>429</v>
      </c>
      <c r="D11" s="392" t="s">
        <v>208</v>
      </c>
      <c r="E11" s="392">
        <v>223</v>
      </c>
      <c r="F11" s="392">
        <v>198</v>
      </c>
      <c r="G11" s="392">
        <f t="shared" si="0"/>
        <v>421</v>
      </c>
      <c r="H11" s="392">
        <f t="shared" si="1"/>
        <v>8</v>
      </c>
      <c r="I11" s="392">
        <v>5</v>
      </c>
      <c r="J11" s="396">
        <v>2</v>
      </c>
    </row>
    <row r="12" spans="1:10" x14ac:dyDescent="0.4">
      <c r="A12" s="387">
        <v>13</v>
      </c>
      <c r="B12" s="437"/>
      <c r="C12" s="437"/>
      <c r="D12" s="388"/>
      <c r="E12" s="389"/>
      <c r="F12" s="389"/>
      <c r="G12" s="389"/>
      <c r="H12" s="389"/>
      <c r="I12" s="389"/>
      <c r="J12" s="395"/>
    </row>
    <row r="13" spans="1:10" ht="16" thickBot="1" x14ac:dyDescent="0.45"/>
    <row r="14" spans="1:10" x14ac:dyDescent="0.4">
      <c r="A14" s="384">
        <v>15</v>
      </c>
      <c r="B14" s="436"/>
      <c r="C14" s="436"/>
      <c r="D14" s="385"/>
      <c r="E14" s="386"/>
      <c r="F14" s="386"/>
      <c r="G14" s="386"/>
      <c r="H14" s="386"/>
      <c r="I14" s="386"/>
      <c r="J14" s="394"/>
    </row>
    <row r="15" spans="1:10" ht="16" thickBot="1" x14ac:dyDescent="0.45">
      <c r="A15" s="387">
        <v>16</v>
      </c>
      <c r="B15" s="437"/>
      <c r="C15" s="437"/>
      <c r="D15" s="388"/>
      <c r="E15" s="389"/>
      <c r="F15" s="389"/>
      <c r="G15" s="389"/>
      <c r="H15" s="389"/>
      <c r="I15" s="389"/>
      <c r="J15" s="395"/>
    </row>
    <row r="16" spans="1:10" ht="16" thickBot="1" x14ac:dyDescent="0.45">
      <c r="A16" s="176">
        <v>17</v>
      </c>
      <c r="B16" s="365"/>
      <c r="C16" s="365"/>
      <c r="D16" s="366"/>
      <c r="E16" s="167"/>
      <c r="F16" s="167"/>
      <c r="G16" s="172"/>
      <c r="H16" s="172"/>
      <c r="I16" s="172"/>
      <c r="J16" s="173"/>
    </row>
    <row r="17" spans="1:10" ht="16" thickBot="1" x14ac:dyDescent="0.45">
      <c r="A17" s="170">
        <v>18</v>
      </c>
      <c r="B17" s="365"/>
      <c r="C17" s="365"/>
      <c r="D17" s="366"/>
      <c r="E17" s="178"/>
      <c r="F17" s="178"/>
      <c r="G17" s="167"/>
      <c r="H17" s="167"/>
      <c r="I17" s="167"/>
      <c r="J17" s="175"/>
    </row>
    <row r="18" spans="1:10" ht="16" thickBot="1" x14ac:dyDescent="0.45">
      <c r="A18" s="170">
        <v>19</v>
      </c>
      <c r="B18" s="365"/>
      <c r="C18" s="365"/>
      <c r="D18" s="366"/>
      <c r="E18" s="167"/>
      <c r="F18" s="167"/>
      <c r="G18" s="167"/>
      <c r="H18" s="167"/>
      <c r="I18" s="167"/>
      <c r="J18" s="175"/>
    </row>
    <row r="19" spans="1:10" ht="16" thickBot="1" x14ac:dyDescent="0.45">
      <c r="A19" s="174">
        <v>20</v>
      </c>
      <c r="B19" s="365"/>
      <c r="C19" s="365"/>
      <c r="D19" s="366"/>
      <c r="E19" s="178"/>
      <c r="F19" s="178"/>
      <c r="G19" s="178"/>
      <c r="H19" s="178"/>
      <c r="I19" s="178"/>
      <c r="J19" s="179"/>
    </row>
    <row r="20" spans="1:10" ht="17" x14ac:dyDescent="0.4">
      <c r="A20" s="174">
        <v>21</v>
      </c>
      <c r="B20" s="164"/>
      <c r="C20" s="164"/>
      <c r="D20" s="171"/>
      <c r="E20" s="172"/>
      <c r="F20" s="172"/>
      <c r="G20" s="172"/>
      <c r="H20" s="172"/>
      <c r="I20" s="172"/>
      <c r="J20" s="173"/>
    </row>
    <row r="21" spans="1:10" ht="17.5" thickBot="1" x14ac:dyDescent="0.45">
      <c r="A21" s="176">
        <v>22</v>
      </c>
      <c r="B21" s="165"/>
      <c r="C21" s="165"/>
      <c r="D21" s="166"/>
      <c r="E21" s="167"/>
      <c r="F21" s="167"/>
      <c r="G21" s="167"/>
      <c r="H21" s="167"/>
      <c r="I21" s="167"/>
      <c r="J21" s="175"/>
    </row>
    <row r="22" spans="1:10" ht="17.5" thickBot="1" x14ac:dyDescent="0.45">
      <c r="A22" s="170">
        <v>23</v>
      </c>
      <c r="B22" s="165"/>
      <c r="C22" s="165"/>
      <c r="D22" s="166"/>
      <c r="E22" s="167"/>
      <c r="F22" s="167"/>
      <c r="G22" s="167"/>
      <c r="H22" s="167"/>
      <c r="I22" s="167"/>
      <c r="J22" s="175"/>
    </row>
    <row r="23" spans="1:10" ht="17.5" thickBot="1" x14ac:dyDescent="0.45">
      <c r="A23" s="174">
        <v>24</v>
      </c>
      <c r="B23" s="168"/>
      <c r="C23" s="168"/>
      <c r="D23" s="177"/>
      <c r="E23" s="178"/>
      <c r="F23" s="178"/>
      <c r="G23" s="172"/>
      <c r="H23" s="172"/>
      <c r="I23" s="178"/>
      <c r="J23" s="179"/>
    </row>
    <row r="24" spans="1:10" ht="17" x14ac:dyDescent="0.4">
      <c r="A24" s="174">
        <v>25</v>
      </c>
      <c r="B24" s="164"/>
      <c r="C24" s="164"/>
      <c r="D24" s="171"/>
      <c r="E24" s="172"/>
      <c r="F24" s="172"/>
      <c r="G24" s="167"/>
      <c r="H24" s="167"/>
      <c r="I24" s="172"/>
      <c r="J24" s="173"/>
    </row>
    <row r="25" spans="1:10" ht="17.5" thickBot="1" x14ac:dyDescent="0.45">
      <c r="A25" s="176">
        <v>26</v>
      </c>
      <c r="B25" s="165"/>
      <c r="C25" s="165"/>
      <c r="D25" s="166"/>
      <c r="E25" s="167"/>
      <c r="F25" s="167"/>
      <c r="G25" s="167"/>
      <c r="H25" s="167"/>
      <c r="I25" s="167"/>
      <c r="J25" s="175"/>
    </row>
    <row r="26" spans="1:10" ht="17.5" thickBot="1" x14ac:dyDescent="0.45">
      <c r="A26" s="170">
        <v>27</v>
      </c>
      <c r="B26" s="165"/>
      <c r="C26" s="165"/>
      <c r="D26" s="166"/>
      <c r="E26" s="167"/>
      <c r="F26" s="167"/>
      <c r="G26" s="172"/>
      <c r="H26" s="172"/>
      <c r="I26" s="167"/>
      <c r="J26" s="175"/>
    </row>
    <row r="27" spans="1:10" ht="17.5" thickBot="1" x14ac:dyDescent="0.45">
      <c r="A27" s="170">
        <v>28</v>
      </c>
      <c r="B27" s="168"/>
      <c r="C27" s="168"/>
      <c r="D27" s="177"/>
      <c r="E27" s="178"/>
      <c r="F27" s="178"/>
      <c r="G27" s="167"/>
      <c r="H27" s="167"/>
      <c r="I27" s="178"/>
      <c r="J27" s="179"/>
    </row>
    <row r="28" spans="1:10" ht="17.5" thickBot="1" x14ac:dyDescent="0.45">
      <c r="A28" s="174">
        <v>29</v>
      </c>
      <c r="B28" s="164"/>
      <c r="C28" s="164"/>
      <c r="D28" s="171"/>
      <c r="E28" s="172"/>
      <c r="F28" s="172"/>
      <c r="G28" s="167"/>
      <c r="H28" s="167"/>
      <c r="I28" s="172"/>
      <c r="J28" s="173"/>
    </row>
    <row r="29" spans="1:10" ht="17" x14ac:dyDescent="0.4">
      <c r="A29" s="174">
        <v>30</v>
      </c>
      <c r="B29" s="165"/>
      <c r="C29" s="165"/>
      <c r="D29" s="166"/>
      <c r="E29" s="167"/>
      <c r="F29" s="167"/>
      <c r="G29" s="172"/>
      <c r="H29" s="172"/>
      <c r="I29" s="167"/>
      <c r="J29" s="175"/>
    </row>
    <row r="30" spans="1:10" ht="17.5" thickBot="1" x14ac:dyDescent="0.45">
      <c r="A30" s="176">
        <v>31</v>
      </c>
      <c r="B30" s="165"/>
      <c r="C30" s="165"/>
      <c r="D30" s="166"/>
      <c r="E30" s="167"/>
      <c r="F30" s="167"/>
      <c r="G30" s="167"/>
      <c r="H30" s="167"/>
      <c r="I30" s="167"/>
      <c r="J30" s="175"/>
    </row>
    <row r="31" spans="1:10" ht="17.5" thickBot="1" x14ac:dyDescent="0.45">
      <c r="A31" s="170">
        <v>32</v>
      </c>
      <c r="B31" s="168"/>
      <c r="C31" s="168"/>
      <c r="D31" s="177"/>
      <c r="E31" s="178"/>
      <c r="F31" s="178"/>
      <c r="G31" s="167"/>
      <c r="H31" s="167"/>
      <c r="I31" s="178"/>
      <c r="J31" s="179"/>
    </row>
    <row r="32" spans="1:10" ht="17" x14ac:dyDescent="0.4">
      <c r="A32" s="174">
        <v>33</v>
      </c>
      <c r="B32" s="164"/>
      <c r="C32" s="164"/>
      <c r="D32" s="171"/>
      <c r="E32" s="172"/>
      <c r="F32" s="172"/>
      <c r="G32" s="172"/>
      <c r="H32" s="172"/>
      <c r="I32" s="172"/>
      <c r="J32" s="173"/>
    </row>
    <row r="33" spans="1:10" ht="17" x14ac:dyDescent="0.4">
      <c r="A33" s="174">
        <v>34</v>
      </c>
      <c r="B33" s="165"/>
      <c r="C33" s="165"/>
      <c r="D33" s="166"/>
      <c r="E33" s="167"/>
      <c r="F33" s="167"/>
      <c r="G33" s="167"/>
      <c r="H33" s="167"/>
      <c r="I33" s="167"/>
      <c r="J33" s="175"/>
    </row>
    <row r="34" spans="1:10" ht="17.5" thickBot="1" x14ac:dyDescent="0.45">
      <c r="A34" s="176">
        <v>35</v>
      </c>
      <c r="B34" s="165"/>
      <c r="C34" s="165"/>
      <c r="D34" s="166"/>
      <c r="E34" s="167"/>
      <c r="F34" s="167"/>
      <c r="G34" s="167"/>
      <c r="H34" s="167"/>
      <c r="I34" s="167"/>
      <c r="J34" s="175"/>
    </row>
    <row r="35" spans="1:10" ht="17.5" thickBot="1" x14ac:dyDescent="0.45">
      <c r="A35" s="170">
        <v>36</v>
      </c>
      <c r="B35" s="168"/>
      <c r="C35" s="168"/>
      <c r="D35" s="177"/>
      <c r="E35" s="178"/>
      <c r="F35" s="178"/>
      <c r="G35" s="172"/>
      <c r="H35" s="172"/>
      <c r="I35" s="178"/>
      <c r="J35" s="179"/>
    </row>
    <row r="36" spans="1:10" ht="17" x14ac:dyDescent="0.4">
      <c r="A36" s="170">
        <v>37</v>
      </c>
      <c r="B36" s="164"/>
      <c r="C36" s="164"/>
      <c r="D36" s="171"/>
      <c r="E36" s="172"/>
      <c r="F36" s="172"/>
      <c r="G36" s="167"/>
      <c r="H36" s="167"/>
      <c r="I36" s="172"/>
      <c r="J36" s="173"/>
    </row>
    <row r="37" spans="1:10" ht="17.5" thickBot="1" x14ac:dyDescent="0.45">
      <c r="A37" s="174">
        <v>38</v>
      </c>
      <c r="B37" s="165"/>
      <c r="C37" s="165"/>
      <c r="D37" s="166"/>
      <c r="E37" s="167"/>
      <c r="F37" s="167"/>
      <c r="G37" s="167"/>
      <c r="H37" s="167"/>
      <c r="I37" s="167"/>
      <c r="J37" s="175"/>
    </row>
    <row r="38" spans="1:10" ht="17" x14ac:dyDescent="0.4">
      <c r="A38" s="174">
        <v>39</v>
      </c>
      <c r="B38" s="165"/>
      <c r="C38" s="165"/>
      <c r="D38" s="166"/>
      <c r="E38" s="167"/>
      <c r="F38" s="167"/>
      <c r="G38" s="172"/>
      <c r="H38" s="172"/>
      <c r="I38" s="167"/>
      <c r="J38" s="175"/>
    </row>
    <row r="39" spans="1:10" ht="17.5" thickBot="1" x14ac:dyDescent="0.45">
      <c r="A39" s="176">
        <v>40</v>
      </c>
      <c r="B39" s="168"/>
      <c r="C39" s="168"/>
      <c r="D39" s="177"/>
      <c r="E39" s="178"/>
      <c r="F39" s="178"/>
      <c r="G39" s="167"/>
      <c r="H39" s="167"/>
      <c r="I39" s="178"/>
      <c r="J39" s="179"/>
    </row>
    <row r="40" spans="1:10" ht="17.5" thickBot="1" x14ac:dyDescent="0.45">
      <c r="A40" s="170">
        <v>41</v>
      </c>
      <c r="B40" s="164"/>
      <c r="C40" s="164"/>
      <c r="D40" s="171"/>
      <c r="E40" s="172"/>
      <c r="F40" s="172"/>
      <c r="G40" s="167"/>
      <c r="H40" s="167"/>
      <c r="I40" s="172"/>
      <c r="J40" s="173"/>
    </row>
    <row r="41" spans="1:10" ht="17" x14ac:dyDescent="0.4">
      <c r="A41" s="174">
        <v>42</v>
      </c>
      <c r="B41" s="165"/>
      <c r="C41" s="165"/>
      <c r="D41" s="166"/>
      <c r="E41" s="167"/>
      <c r="F41" s="167"/>
      <c r="G41" s="172"/>
      <c r="H41" s="172"/>
      <c r="I41" s="167"/>
      <c r="J41" s="175"/>
    </row>
    <row r="42" spans="1:10" ht="17" x14ac:dyDescent="0.4">
      <c r="A42" s="174">
        <v>43</v>
      </c>
      <c r="B42" s="165"/>
      <c r="C42" s="165"/>
      <c r="D42" s="166"/>
      <c r="E42" s="167"/>
      <c r="F42" s="167"/>
      <c r="G42" s="167"/>
      <c r="H42" s="167"/>
      <c r="I42" s="167"/>
      <c r="J42" s="175"/>
    </row>
    <row r="43" spans="1:10" ht="17.5" thickBot="1" x14ac:dyDescent="0.45">
      <c r="A43" s="176">
        <v>44</v>
      </c>
      <c r="B43" s="168"/>
      <c r="C43" s="168"/>
      <c r="D43" s="177"/>
      <c r="E43" s="178"/>
      <c r="F43" s="178"/>
      <c r="G43" s="167"/>
      <c r="H43" s="167"/>
      <c r="I43" s="178"/>
      <c r="J43" s="179"/>
    </row>
    <row r="44" spans="1:10" ht="17.5" thickBot="1" x14ac:dyDescent="0.45">
      <c r="A44" s="170">
        <v>45</v>
      </c>
      <c r="B44" s="164"/>
      <c r="C44" s="164"/>
      <c r="D44" s="171"/>
      <c r="E44" s="172"/>
      <c r="F44" s="172"/>
      <c r="G44" s="172"/>
      <c r="H44" s="172"/>
      <c r="I44" s="172"/>
      <c r="J44" s="173"/>
    </row>
    <row r="45" spans="1:10" ht="17" x14ac:dyDescent="0.4">
      <c r="A45" s="170">
        <v>46</v>
      </c>
      <c r="B45" s="165"/>
      <c r="C45" s="165"/>
      <c r="D45" s="166"/>
      <c r="E45" s="167"/>
      <c r="F45" s="167"/>
      <c r="G45" s="167"/>
      <c r="H45" s="167"/>
      <c r="I45" s="167"/>
      <c r="J45" s="175"/>
    </row>
    <row r="46" spans="1:10" ht="17.5" thickBot="1" x14ac:dyDescent="0.45">
      <c r="A46" s="174">
        <v>47</v>
      </c>
      <c r="B46" s="165"/>
      <c r="C46" s="165"/>
      <c r="D46" s="166"/>
      <c r="E46" s="167"/>
      <c r="F46" s="167"/>
      <c r="G46" s="167"/>
      <c r="H46" s="167"/>
      <c r="I46" s="167"/>
      <c r="J46" s="175"/>
    </row>
    <row r="47" spans="1:10" ht="17.5" thickBot="1" x14ac:dyDescent="0.45">
      <c r="A47" s="174">
        <v>48</v>
      </c>
      <c r="B47" s="168"/>
      <c r="C47" s="168"/>
      <c r="D47" s="177"/>
      <c r="E47" s="178"/>
      <c r="F47" s="178"/>
      <c r="G47" s="172"/>
      <c r="H47" s="172"/>
      <c r="I47" s="178"/>
      <c r="J47" s="179"/>
    </row>
    <row r="48" spans="1:10" ht="17.5" thickBot="1" x14ac:dyDescent="0.45">
      <c r="A48" s="176">
        <v>49</v>
      </c>
      <c r="B48" s="164"/>
      <c r="C48" s="164"/>
      <c r="D48" s="171"/>
      <c r="E48" s="172"/>
      <c r="F48" s="172"/>
      <c r="G48" s="167"/>
      <c r="H48" s="167"/>
      <c r="I48" s="172"/>
      <c r="J48" s="173"/>
    </row>
    <row r="49" spans="1:10" ht="17.5" thickBot="1" x14ac:dyDescent="0.45">
      <c r="A49" s="170">
        <v>50</v>
      </c>
      <c r="B49" s="165"/>
      <c r="C49" s="165"/>
      <c r="D49" s="166"/>
      <c r="E49" s="167"/>
      <c r="F49" s="167"/>
      <c r="G49" s="167"/>
      <c r="H49" s="167"/>
      <c r="I49" s="167"/>
      <c r="J49" s="175"/>
    </row>
    <row r="50" spans="1:10" ht="17" x14ac:dyDescent="0.4">
      <c r="A50" s="174">
        <v>51</v>
      </c>
      <c r="B50" s="165"/>
      <c r="C50" s="165"/>
      <c r="D50" s="166"/>
      <c r="E50" s="167"/>
      <c r="F50" s="167"/>
      <c r="G50" s="172"/>
      <c r="H50" s="172"/>
      <c r="I50" s="167"/>
      <c r="J50" s="175"/>
    </row>
    <row r="51" spans="1:10" ht="17.5" thickBot="1" x14ac:dyDescent="0.45">
      <c r="A51" s="174">
        <v>52</v>
      </c>
      <c r="B51" s="168"/>
      <c r="C51" s="168"/>
      <c r="D51" s="177"/>
      <c r="E51" s="178"/>
      <c r="F51" s="178"/>
      <c r="G51" s="167"/>
      <c r="H51" s="167"/>
      <c r="I51" s="178"/>
      <c r="J51" s="179"/>
    </row>
    <row r="52" spans="1:10" ht="17.5" thickBot="1" x14ac:dyDescent="0.45">
      <c r="A52" s="176">
        <v>53</v>
      </c>
      <c r="B52" s="164"/>
      <c r="C52" s="164"/>
      <c r="D52" s="171"/>
      <c r="E52" s="172"/>
      <c r="F52" s="172"/>
      <c r="G52" s="167"/>
      <c r="H52" s="167"/>
      <c r="I52" s="172"/>
      <c r="J52" s="173"/>
    </row>
    <row r="53" spans="1:10" ht="17.5" thickBot="1" x14ac:dyDescent="0.45">
      <c r="A53" s="170">
        <v>54</v>
      </c>
      <c r="B53" s="165"/>
      <c r="C53" s="165"/>
      <c r="D53" s="166"/>
      <c r="E53" s="167"/>
      <c r="F53" s="167"/>
      <c r="G53" s="172"/>
      <c r="H53" s="172"/>
      <c r="I53" s="167"/>
      <c r="J53" s="175"/>
    </row>
    <row r="54" spans="1:10" ht="17" x14ac:dyDescent="0.4">
      <c r="A54" s="170">
        <v>55</v>
      </c>
      <c r="B54" s="165"/>
      <c r="C54" s="165"/>
      <c r="D54" s="166"/>
      <c r="E54" s="167"/>
      <c r="F54" s="167"/>
      <c r="G54" s="167"/>
      <c r="H54" s="167"/>
      <c r="I54" s="167"/>
      <c r="J54" s="175"/>
    </row>
    <row r="55" spans="1:10" ht="17.5" thickBot="1" x14ac:dyDescent="0.45">
      <c r="A55" s="174">
        <v>56</v>
      </c>
      <c r="B55" s="168"/>
      <c r="C55" s="168"/>
      <c r="D55" s="177"/>
      <c r="E55" s="178"/>
      <c r="F55" s="178"/>
      <c r="G55" s="167"/>
      <c r="H55" s="167"/>
      <c r="I55" s="178"/>
      <c r="J55" s="179"/>
    </row>
    <row r="56" spans="1:10" ht="17" x14ac:dyDescent="0.4">
      <c r="A56" s="174">
        <v>57</v>
      </c>
      <c r="B56" s="164"/>
      <c r="C56" s="164"/>
      <c r="D56" s="171"/>
      <c r="E56" s="172"/>
      <c r="F56" s="172"/>
      <c r="G56" s="172"/>
      <c r="H56" s="172"/>
      <c r="I56" s="172"/>
      <c r="J56" s="173"/>
    </row>
    <row r="57" spans="1:10" ht="17.5" thickBot="1" x14ac:dyDescent="0.45">
      <c r="A57" s="176">
        <v>58</v>
      </c>
      <c r="B57" s="165"/>
      <c r="C57" s="165"/>
      <c r="D57" s="166"/>
      <c r="E57" s="167"/>
      <c r="F57" s="167"/>
      <c r="G57" s="167"/>
      <c r="H57" s="167"/>
      <c r="I57" s="167"/>
      <c r="J57" s="175"/>
    </row>
    <row r="58" spans="1:10" ht="17" x14ac:dyDescent="0.4">
      <c r="A58" s="170">
        <v>59</v>
      </c>
      <c r="B58" s="165"/>
      <c r="C58" s="165"/>
      <c r="D58" s="166"/>
      <c r="E58" s="167"/>
      <c r="F58" s="167"/>
      <c r="G58" s="167"/>
      <c r="H58" s="167"/>
      <c r="I58" s="167"/>
      <c r="J58" s="175"/>
    </row>
    <row r="59" spans="1:10" ht="17.5" thickBot="1" x14ac:dyDescent="0.45">
      <c r="A59" s="174">
        <v>60</v>
      </c>
      <c r="B59" s="168"/>
      <c r="C59" s="168"/>
      <c r="D59" s="177"/>
      <c r="E59" s="178"/>
      <c r="F59" s="178"/>
      <c r="G59" s="178"/>
      <c r="H59" s="178"/>
      <c r="I59" s="178"/>
      <c r="J59" s="179"/>
    </row>
    <row r="60" spans="1:10" ht="17" x14ac:dyDescent="0.4">
      <c r="A60" s="174">
        <v>61</v>
      </c>
      <c r="B60" s="164"/>
      <c r="C60" s="164"/>
      <c r="D60" s="171"/>
      <c r="E60" s="172"/>
      <c r="F60" s="172"/>
      <c r="G60" s="172"/>
      <c r="H60" s="172"/>
      <c r="I60" s="172"/>
      <c r="J60" s="173"/>
    </row>
    <row r="61" spans="1:10" ht="17.5" thickBot="1" x14ac:dyDescent="0.45">
      <c r="A61" s="176">
        <v>62</v>
      </c>
      <c r="B61" s="165"/>
      <c r="C61" s="165"/>
      <c r="D61" s="166"/>
      <c r="E61" s="167"/>
      <c r="F61" s="167"/>
      <c r="G61" s="167"/>
      <c r="H61" s="167"/>
      <c r="I61" s="167"/>
      <c r="J61" s="175"/>
    </row>
    <row r="62" spans="1:10" ht="17.5" thickBot="1" x14ac:dyDescent="0.45">
      <c r="A62" s="170">
        <v>63</v>
      </c>
      <c r="B62" s="165"/>
      <c r="C62" s="165"/>
      <c r="D62" s="166"/>
      <c r="E62" s="167"/>
      <c r="F62" s="167"/>
      <c r="G62" s="167"/>
      <c r="H62" s="167"/>
      <c r="I62" s="167"/>
      <c r="J62" s="175"/>
    </row>
    <row r="63" spans="1:10" ht="17.5" thickBot="1" x14ac:dyDescent="0.45">
      <c r="A63" s="170">
        <v>64</v>
      </c>
      <c r="B63" s="168"/>
      <c r="C63" s="168"/>
      <c r="D63" s="177"/>
      <c r="E63" s="178"/>
      <c r="F63" s="178"/>
      <c r="G63" s="178"/>
      <c r="H63" s="178"/>
      <c r="I63" s="178"/>
      <c r="J63" s="179"/>
    </row>
    <row r="64" spans="1:10" s="87" customFormat="1" ht="17.5" thickTop="1" x14ac:dyDescent="0.4">
      <c r="A64" s="174">
        <v>65</v>
      </c>
      <c r="B64" s="164"/>
      <c r="C64" s="164"/>
      <c r="D64" s="171"/>
      <c r="E64" s="172"/>
      <c r="F64" s="172"/>
      <c r="G64" s="172"/>
      <c r="H64" s="172"/>
      <c r="I64" s="172"/>
      <c r="J64" s="173"/>
    </row>
    <row r="65" spans="1:10" ht="17" x14ac:dyDescent="0.4">
      <c r="A65" s="174">
        <v>66</v>
      </c>
      <c r="B65" s="165"/>
      <c r="C65" s="165"/>
      <c r="D65" s="166"/>
      <c r="E65" s="167"/>
      <c r="F65" s="167"/>
      <c r="G65" s="167"/>
      <c r="H65" s="167"/>
      <c r="I65" s="167"/>
      <c r="J65" s="175"/>
    </row>
    <row r="66" spans="1:10" ht="17.5" thickBot="1" x14ac:dyDescent="0.45">
      <c r="A66" s="176">
        <v>67</v>
      </c>
      <c r="B66" s="165"/>
      <c r="C66" s="165"/>
      <c r="D66" s="166"/>
      <c r="E66" s="167"/>
      <c r="F66" s="167"/>
      <c r="G66" s="167"/>
      <c r="H66" s="167"/>
      <c r="I66" s="167"/>
      <c r="J66" s="175"/>
    </row>
    <row r="67" spans="1:10" ht="17.5" thickBot="1" x14ac:dyDescent="0.45">
      <c r="A67" s="170">
        <v>68</v>
      </c>
      <c r="B67" s="168"/>
      <c r="C67" s="168"/>
      <c r="D67" s="177"/>
      <c r="E67" s="178"/>
      <c r="F67" s="178"/>
      <c r="G67" s="178"/>
      <c r="H67" s="178"/>
      <c r="I67" s="178"/>
      <c r="J67" s="179"/>
    </row>
    <row r="68" spans="1:10" ht="17" x14ac:dyDescent="0.4">
      <c r="A68" s="174">
        <v>69</v>
      </c>
      <c r="B68" s="164"/>
      <c r="C68" s="164"/>
      <c r="D68" s="171"/>
      <c r="E68" s="172"/>
      <c r="F68" s="172"/>
      <c r="G68" s="172"/>
      <c r="H68" s="172"/>
      <c r="I68" s="172"/>
      <c r="J68" s="173"/>
    </row>
    <row r="69" spans="1:10" ht="17" x14ac:dyDescent="0.4">
      <c r="A69" s="174">
        <v>70</v>
      </c>
      <c r="B69" s="165"/>
      <c r="C69" s="165"/>
      <c r="D69" s="166"/>
      <c r="E69" s="167"/>
      <c r="F69" s="167"/>
      <c r="G69" s="167"/>
      <c r="H69" s="167"/>
      <c r="I69" s="167"/>
      <c r="J69" s="175"/>
    </row>
    <row r="70" spans="1:10" ht="17.5" thickBot="1" x14ac:dyDescent="0.45">
      <c r="A70" s="176">
        <v>71</v>
      </c>
      <c r="B70" s="165"/>
      <c r="C70" s="165"/>
      <c r="D70" s="166"/>
      <c r="E70" s="167"/>
      <c r="F70" s="167"/>
      <c r="G70" s="167"/>
      <c r="H70" s="167"/>
      <c r="I70" s="167"/>
      <c r="J70" s="175"/>
    </row>
    <row r="71" spans="1:10" ht="17.5" thickBot="1" x14ac:dyDescent="0.45">
      <c r="A71" s="170">
        <v>72</v>
      </c>
      <c r="B71" s="168"/>
      <c r="C71" s="168"/>
      <c r="D71" s="177"/>
      <c r="E71" s="178"/>
      <c r="F71" s="178"/>
      <c r="G71" s="178"/>
      <c r="H71" s="178"/>
      <c r="I71" s="178"/>
      <c r="J71" s="179"/>
    </row>
    <row r="72" spans="1:10" ht="17" x14ac:dyDescent="0.4">
      <c r="A72" s="170">
        <v>73</v>
      </c>
      <c r="B72" s="164"/>
      <c r="C72" s="164"/>
      <c r="D72" s="171"/>
      <c r="E72" s="172"/>
      <c r="F72" s="172"/>
      <c r="G72" s="172"/>
      <c r="H72" s="172"/>
      <c r="I72" s="172"/>
      <c r="J72" s="173"/>
    </row>
    <row r="73" spans="1:10" ht="17" x14ac:dyDescent="0.4">
      <c r="A73" s="174">
        <v>74</v>
      </c>
      <c r="B73" s="165"/>
      <c r="C73" s="165"/>
      <c r="D73" s="166"/>
      <c r="E73" s="167"/>
      <c r="F73" s="167"/>
      <c r="G73" s="167"/>
      <c r="H73" s="167"/>
      <c r="I73" s="167"/>
      <c r="J73" s="175"/>
    </row>
    <row r="74" spans="1:10" ht="17" x14ac:dyDescent="0.4">
      <c r="A74" s="174">
        <v>75</v>
      </c>
      <c r="B74" s="165"/>
      <c r="C74" s="165"/>
      <c r="D74" s="166"/>
      <c r="E74" s="167"/>
      <c r="F74" s="167"/>
      <c r="G74" s="167"/>
      <c r="H74" s="167"/>
      <c r="I74" s="167"/>
      <c r="J74" s="175"/>
    </row>
    <row r="75" spans="1:10" ht="17.5" thickBot="1" x14ac:dyDescent="0.45">
      <c r="A75" s="176">
        <v>76</v>
      </c>
      <c r="B75" s="168"/>
      <c r="C75" s="168"/>
      <c r="D75" s="177"/>
      <c r="E75" s="178"/>
      <c r="F75" s="178"/>
      <c r="G75" s="178"/>
      <c r="H75" s="178"/>
      <c r="I75" s="178"/>
      <c r="J75" s="179"/>
    </row>
    <row r="76" spans="1:10" ht="17" x14ac:dyDescent="0.4">
      <c r="A76" s="170">
        <v>77</v>
      </c>
      <c r="B76" s="164"/>
      <c r="C76" s="164"/>
      <c r="D76" s="171"/>
      <c r="E76" s="172"/>
      <c r="F76" s="172"/>
      <c r="G76" s="172"/>
      <c r="H76" s="172"/>
      <c r="I76" s="172"/>
      <c r="J76" s="173"/>
    </row>
    <row r="77" spans="1:10" ht="17" x14ac:dyDescent="0.4">
      <c r="A77" s="174">
        <v>78</v>
      </c>
      <c r="B77" s="165"/>
      <c r="C77" s="165"/>
      <c r="D77" s="166"/>
      <c r="E77" s="167"/>
      <c r="F77" s="167"/>
      <c r="G77" s="167"/>
      <c r="H77" s="167"/>
      <c r="I77" s="167"/>
      <c r="J77" s="175"/>
    </row>
    <row r="78" spans="1:10" ht="17" x14ac:dyDescent="0.4">
      <c r="A78" s="174">
        <v>79</v>
      </c>
      <c r="B78" s="165"/>
      <c r="C78" s="165"/>
      <c r="D78" s="166"/>
      <c r="E78" s="167"/>
      <c r="F78" s="167"/>
      <c r="G78" s="167"/>
      <c r="H78" s="167"/>
      <c r="I78" s="167"/>
      <c r="J78" s="175"/>
    </row>
    <row r="79" spans="1:10" ht="17.5" thickBot="1" x14ac:dyDescent="0.45">
      <c r="A79" s="176">
        <v>80</v>
      </c>
      <c r="B79" s="168"/>
      <c r="C79" s="168"/>
      <c r="D79" s="177"/>
      <c r="E79" s="178"/>
      <c r="F79" s="178"/>
      <c r="G79" s="178"/>
      <c r="H79" s="178"/>
      <c r="I79" s="178"/>
      <c r="J79" s="179"/>
    </row>
    <row r="80" spans="1:10" ht="17" x14ac:dyDescent="0.4">
      <c r="A80" s="170">
        <v>81</v>
      </c>
      <c r="B80" s="164"/>
      <c r="C80" s="164"/>
      <c r="D80" s="171"/>
      <c r="E80" s="172"/>
      <c r="F80" s="172"/>
      <c r="G80" s="172"/>
      <c r="H80" s="172"/>
      <c r="I80" s="172"/>
      <c r="J80" s="173"/>
    </row>
    <row r="81" spans="1:10" ht="17" x14ac:dyDescent="0.4">
      <c r="A81" s="174">
        <v>82</v>
      </c>
      <c r="B81" s="165"/>
      <c r="C81" s="165"/>
      <c r="D81" s="166"/>
      <c r="E81" s="167"/>
      <c r="F81" s="167"/>
      <c r="G81" s="167"/>
      <c r="H81" s="167"/>
      <c r="I81" s="167"/>
      <c r="J81" s="175"/>
    </row>
    <row r="82" spans="1:10" ht="17" x14ac:dyDescent="0.4">
      <c r="A82" s="174">
        <v>83</v>
      </c>
      <c r="B82" s="165"/>
      <c r="C82" s="165"/>
      <c r="D82" s="166"/>
      <c r="E82" s="167"/>
      <c r="F82" s="167"/>
      <c r="G82" s="167"/>
      <c r="H82" s="167"/>
      <c r="I82" s="167"/>
      <c r="J82" s="175"/>
    </row>
    <row r="83" spans="1:10" ht="17.5" thickBot="1" x14ac:dyDescent="0.45">
      <c r="A83" s="176">
        <v>84</v>
      </c>
      <c r="B83" s="168"/>
      <c r="C83" s="168"/>
      <c r="D83" s="177"/>
      <c r="E83" s="178"/>
      <c r="F83" s="178"/>
      <c r="G83" s="178"/>
      <c r="H83" s="178"/>
      <c r="I83" s="178"/>
      <c r="J83" s="179"/>
    </row>
    <row r="84" spans="1:10" ht="17" x14ac:dyDescent="0.4">
      <c r="A84" s="170">
        <v>85</v>
      </c>
      <c r="B84" s="164"/>
      <c r="C84" s="164"/>
      <c r="D84" s="171"/>
      <c r="E84" s="172"/>
      <c r="F84" s="172"/>
      <c r="G84" s="172"/>
      <c r="H84" s="172"/>
      <c r="I84" s="172"/>
      <c r="J84" s="173"/>
    </row>
    <row r="85" spans="1:10" ht="17" x14ac:dyDescent="0.4">
      <c r="A85" s="174">
        <v>86</v>
      </c>
      <c r="B85" s="165"/>
      <c r="C85" s="165"/>
      <c r="D85" s="166"/>
      <c r="E85" s="167"/>
      <c r="F85" s="167"/>
      <c r="G85" s="167"/>
      <c r="H85" s="167"/>
      <c r="I85" s="167"/>
      <c r="J85" s="175"/>
    </row>
    <row r="86" spans="1:10" ht="17" x14ac:dyDescent="0.4">
      <c r="A86" s="174">
        <v>87</v>
      </c>
      <c r="B86" s="165"/>
      <c r="C86" s="165"/>
      <c r="D86" s="166"/>
      <c r="E86" s="167"/>
      <c r="F86" s="167"/>
      <c r="G86" s="167"/>
      <c r="H86" s="167"/>
      <c r="I86" s="167"/>
      <c r="J86" s="175"/>
    </row>
    <row r="87" spans="1:10" ht="17.5" thickBot="1" x14ac:dyDescent="0.45">
      <c r="A87" s="176">
        <v>88</v>
      </c>
      <c r="B87" s="168"/>
      <c r="C87" s="168"/>
      <c r="D87" s="177"/>
      <c r="E87" s="178"/>
      <c r="F87" s="178"/>
      <c r="G87" s="178"/>
      <c r="H87" s="178"/>
      <c r="I87" s="178"/>
      <c r="J87" s="179"/>
    </row>
    <row r="88" spans="1:10" ht="17" x14ac:dyDescent="0.4">
      <c r="A88" s="170">
        <v>89</v>
      </c>
      <c r="B88" s="164"/>
      <c r="C88" s="164"/>
      <c r="D88" s="171"/>
      <c r="E88" s="172"/>
      <c r="F88" s="172"/>
      <c r="G88" s="172"/>
      <c r="H88" s="172"/>
      <c r="I88" s="172"/>
      <c r="J88" s="173"/>
    </row>
    <row r="89" spans="1:10" ht="17" x14ac:dyDescent="0.4">
      <c r="A89" s="174">
        <v>90</v>
      </c>
      <c r="B89" s="165"/>
      <c r="C89" s="165"/>
      <c r="D89" s="166"/>
      <c r="E89" s="167"/>
      <c r="F89" s="167"/>
      <c r="G89" s="167"/>
      <c r="H89" s="167"/>
      <c r="I89" s="167"/>
      <c r="J89" s="175"/>
    </row>
    <row r="90" spans="1:10" ht="17" x14ac:dyDescent="0.4">
      <c r="A90" s="174">
        <v>91</v>
      </c>
      <c r="B90" s="165"/>
      <c r="C90" s="165"/>
      <c r="D90" s="166"/>
      <c r="E90" s="167"/>
      <c r="F90" s="167"/>
      <c r="G90" s="167"/>
      <c r="H90" s="167"/>
      <c r="I90" s="167"/>
      <c r="J90" s="175"/>
    </row>
    <row r="91" spans="1:10" ht="17.5" thickBot="1" x14ac:dyDescent="0.45">
      <c r="A91" s="176">
        <v>92</v>
      </c>
      <c r="B91" s="168"/>
      <c r="C91" s="168"/>
      <c r="D91" s="177"/>
      <c r="E91" s="178"/>
      <c r="F91" s="178"/>
      <c r="G91" s="178"/>
      <c r="H91" s="178"/>
      <c r="I91" s="178"/>
      <c r="J91" s="179"/>
    </row>
    <row r="92" spans="1:10" ht="17" x14ac:dyDescent="0.4">
      <c r="A92" s="170">
        <v>93</v>
      </c>
      <c r="B92" s="164"/>
      <c r="C92" s="164"/>
      <c r="D92" s="171"/>
      <c r="E92" s="172"/>
      <c r="F92" s="172"/>
      <c r="G92" s="172"/>
      <c r="H92" s="172"/>
      <c r="I92" s="172"/>
      <c r="J92" s="173"/>
    </row>
    <row r="93" spans="1:10" ht="17" x14ac:dyDescent="0.4">
      <c r="A93" s="174">
        <v>94</v>
      </c>
      <c r="B93" s="165"/>
      <c r="C93" s="165"/>
      <c r="D93" s="166"/>
      <c r="E93" s="167"/>
      <c r="F93" s="167"/>
      <c r="G93" s="167"/>
      <c r="H93" s="167"/>
      <c r="I93" s="167"/>
      <c r="J93" s="175"/>
    </row>
    <row r="94" spans="1:10" ht="17" x14ac:dyDescent="0.4">
      <c r="A94" s="174">
        <v>95</v>
      </c>
      <c r="B94" s="165"/>
      <c r="C94" s="165"/>
      <c r="D94" s="166"/>
      <c r="E94" s="167"/>
      <c r="F94" s="167"/>
      <c r="G94" s="167"/>
      <c r="H94" s="167"/>
      <c r="I94" s="167"/>
      <c r="J94" s="175"/>
    </row>
    <row r="95" spans="1:10" ht="17.5" thickBot="1" x14ac:dyDescent="0.45">
      <c r="A95" s="176">
        <v>96</v>
      </c>
      <c r="B95" s="168"/>
      <c r="C95" s="168"/>
      <c r="D95" s="177"/>
      <c r="E95" s="178"/>
      <c r="F95" s="178"/>
      <c r="G95" s="178"/>
      <c r="H95" s="178"/>
      <c r="I95" s="178"/>
      <c r="J95" s="179"/>
    </row>
    <row r="96" spans="1:10" x14ac:dyDescent="0.4">
      <c r="A96" s="82"/>
      <c r="B96" s="82"/>
      <c r="C96" s="82"/>
      <c r="D96" s="82"/>
      <c r="E96" s="82"/>
      <c r="F96" s="82"/>
      <c r="G96" s="82"/>
      <c r="H96" s="14"/>
      <c r="I96" s="82"/>
      <c r="J96" s="82"/>
    </row>
    <row r="97" spans="1:10" x14ac:dyDescent="0.4">
      <c r="A97" s="82"/>
      <c r="B97" s="82"/>
      <c r="C97" s="82"/>
      <c r="D97" s="82"/>
      <c r="E97" s="82"/>
      <c r="F97" s="82"/>
      <c r="G97" s="82"/>
      <c r="H97" s="14"/>
      <c r="I97" s="82"/>
      <c r="J97" s="82"/>
    </row>
    <row r="98" spans="1:10" x14ac:dyDescent="0.4">
      <c r="A98" s="82"/>
      <c r="B98" s="82"/>
      <c r="C98" s="82"/>
      <c r="D98" s="82"/>
      <c r="E98" s="82"/>
      <c r="F98" s="82"/>
      <c r="G98" s="82"/>
      <c r="H98" s="14"/>
      <c r="I98" s="82"/>
      <c r="J98" s="82"/>
    </row>
    <row r="99" spans="1:10" x14ac:dyDescent="0.4">
      <c r="A99" s="82"/>
      <c r="B99" s="82"/>
      <c r="C99" s="82"/>
      <c r="D99" s="82"/>
      <c r="E99" s="82"/>
      <c r="F99" s="82"/>
      <c r="G99" s="82"/>
      <c r="H99" s="14"/>
      <c r="I99" s="82"/>
      <c r="J99" s="82"/>
    </row>
    <row r="100" spans="1:10" x14ac:dyDescent="0.4">
      <c r="A100" s="82"/>
      <c r="B100" s="82"/>
      <c r="C100" s="82"/>
      <c r="D100" s="82"/>
      <c r="E100" s="82"/>
      <c r="F100" s="82"/>
      <c r="G100" s="82"/>
      <c r="H100" s="14"/>
      <c r="I100" s="82"/>
      <c r="J100" s="82"/>
    </row>
    <row r="101" spans="1:10" x14ac:dyDescent="0.4">
      <c r="A101" s="82"/>
      <c r="B101" s="82"/>
      <c r="C101" s="82"/>
      <c r="D101" s="82"/>
      <c r="E101" s="82"/>
      <c r="F101" s="82"/>
      <c r="G101" s="82"/>
      <c r="H101" s="14"/>
      <c r="I101" s="82"/>
      <c r="J101" s="82"/>
    </row>
    <row r="102" spans="1:10" x14ac:dyDescent="0.4">
      <c r="A102" s="82"/>
      <c r="B102" s="82"/>
      <c r="C102" s="82"/>
      <c r="D102" s="82"/>
      <c r="E102" s="82"/>
      <c r="F102" s="82"/>
      <c r="G102" s="82"/>
      <c r="H102" s="14"/>
      <c r="I102" s="82"/>
      <c r="J102" s="82"/>
    </row>
    <row r="103" spans="1:10" x14ac:dyDescent="0.4">
      <c r="A103" s="82"/>
      <c r="B103" s="82"/>
      <c r="C103" s="82"/>
      <c r="D103" s="82"/>
      <c r="E103" s="82"/>
      <c r="F103" s="82"/>
      <c r="G103" s="82"/>
      <c r="H103" s="14"/>
      <c r="I103" s="82"/>
      <c r="J103" s="82"/>
    </row>
    <row r="104" spans="1:10" x14ac:dyDescent="0.4">
      <c r="A104" s="82"/>
      <c r="B104" s="82"/>
      <c r="C104" s="82"/>
      <c r="D104" s="82"/>
      <c r="E104" s="82"/>
      <c r="F104" s="82"/>
      <c r="G104" s="82"/>
      <c r="H104" s="14"/>
      <c r="I104" s="82"/>
      <c r="J104" s="82"/>
    </row>
    <row r="105" spans="1:10" x14ac:dyDescent="0.4">
      <c r="A105" s="82"/>
      <c r="B105" s="82"/>
      <c r="C105" s="82"/>
      <c r="D105" s="82"/>
      <c r="E105" s="82"/>
      <c r="F105" s="82"/>
      <c r="G105" s="82"/>
      <c r="H105" s="14"/>
      <c r="I105" s="82"/>
      <c r="J105" s="82"/>
    </row>
    <row r="106" spans="1:10" x14ac:dyDescent="0.4">
      <c r="A106" s="82"/>
      <c r="B106" s="82"/>
      <c r="C106" s="82"/>
      <c r="D106" s="82"/>
      <c r="E106" s="82"/>
      <c r="F106" s="82"/>
      <c r="G106" s="82"/>
      <c r="H106" s="14"/>
      <c r="I106" s="82"/>
      <c r="J106" s="82"/>
    </row>
  </sheetData>
  <autoFilter ref="A3:J37">
    <sortState ref="A4:J95">
      <sortCondition ref="H3:H37"/>
    </sortState>
  </autoFilter>
  <mergeCells count="2">
    <mergeCell ref="A1:J1"/>
    <mergeCell ref="A2:J2"/>
  </mergeCells>
  <phoneticPr fontId="3" type="noConversion"/>
  <printOptions horizontalCentered="1"/>
  <pageMargins left="0.39370078740157483" right="0.39370078740157483" top="0.59055118110236227" bottom="0.59055118110236227" header="0.19685039370078741" footer="0.19685039370078741"/>
  <pageSetup paperSize="9" scale="85" fitToHeight="5" orientation="portrait" r:id="rId1"/>
  <headerFooter>
    <oddHeader>&amp;R&amp;D    &amp;T</oddHeader>
    <oddFooter>&amp;C裁判長：　　　　　　　　　　　　競賽組：　　　　　　　　　　　　紀錄組：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pageSetUpPr fitToPage="1"/>
  </sheetPr>
  <dimension ref="A1:J106"/>
  <sheetViews>
    <sheetView view="pageBreakPreview" zoomScale="130" zoomScaleSheetLayoutView="130" workbookViewId="0">
      <pane xSplit="7" ySplit="3" topLeftCell="H4" activePane="bottomRight" state="frozen"/>
      <selection activeCell="H2" sqref="H2:J14"/>
      <selection pane="topRight" activeCell="H2" sqref="H2:J14"/>
      <selection pane="bottomLeft" activeCell="H2" sqref="H2:J14"/>
      <selection pane="bottomRight" activeCell="B7" sqref="B7:C7"/>
    </sheetView>
  </sheetViews>
  <sheetFormatPr defaultColWidth="9" defaultRowHeight="15.5" x14ac:dyDescent="0.4"/>
  <cols>
    <col min="1" max="1" width="8.08984375" style="4" customWidth="1"/>
    <col min="2" max="2" width="36.36328125" style="4" bestFit="1" customWidth="1"/>
    <col min="3" max="3" width="9.453125" style="4" bestFit="1" customWidth="1"/>
    <col min="4" max="4" width="7.26953125" style="4" customWidth="1"/>
    <col min="5" max="7" width="8.6328125" style="4" customWidth="1"/>
    <col min="8" max="8" width="8.6328125" style="28" customWidth="1"/>
    <col min="9" max="10" width="6.6328125" style="4" customWidth="1"/>
    <col min="11" max="16384" width="9" style="4"/>
  </cols>
  <sheetData>
    <row r="1" spans="1:10" ht="20.5" x14ac:dyDescent="0.4">
      <c r="A1" s="476" t="s">
        <v>362</v>
      </c>
      <c r="B1" s="476"/>
      <c r="C1" s="476"/>
      <c r="D1" s="476"/>
      <c r="E1" s="476"/>
      <c r="F1" s="476"/>
      <c r="G1" s="476"/>
      <c r="H1" s="476"/>
      <c r="I1" s="476"/>
      <c r="J1" s="476"/>
    </row>
    <row r="2" spans="1:10" ht="20.5" x14ac:dyDescent="0.4">
      <c r="A2" s="477" t="s">
        <v>370</v>
      </c>
      <c r="B2" s="477"/>
      <c r="C2" s="477"/>
      <c r="D2" s="477"/>
      <c r="E2" s="477"/>
      <c r="F2" s="477"/>
      <c r="G2" s="477"/>
      <c r="H2" s="477"/>
      <c r="I2" s="477"/>
      <c r="J2" s="477"/>
    </row>
    <row r="3" spans="1:10" ht="16" thickBot="1" x14ac:dyDescent="0.45">
      <c r="A3" s="97" t="s">
        <v>0</v>
      </c>
      <c r="B3" s="97" t="s">
        <v>1</v>
      </c>
      <c r="C3" s="97" t="s">
        <v>13</v>
      </c>
      <c r="D3" s="97" t="s">
        <v>2</v>
      </c>
      <c r="E3" s="97" t="s">
        <v>456</v>
      </c>
      <c r="F3" s="97" t="s">
        <v>457</v>
      </c>
      <c r="G3" s="86" t="s">
        <v>3</v>
      </c>
      <c r="H3" s="169" t="s">
        <v>31</v>
      </c>
      <c r="I3" s="97" t="s">
        <v>4</v>
      </c>
      <c r="J3" s="97" t="s">
        <v>35</v>
      </c>
    </row>
    <row r="4" spans="1:10" x14ac:dyDescent="0.4">
      <c r="A4" s="384">
        <v>2</v>
      </c>
      <c r="B4" s="444" t="s">
        <v>385</v>
      </c>
      <c r="C4" s="444" t="s">
        <v>389</v>
      </c>
      <c r="D4" s="385" t="s">
        <v>87</v>
      </c>
      <c r="E4" s="386">
        <v>315</v>
      </c>
      <c r="F4" s="386">
        <v>326</v>
      </c>
      <c r="G4" s="386">
        <f t="shared" ref="G4:G11" si="0">SUM(E4:F4)</f>
        <v>641</v>
      </c>
      <c r="H4" s="386">
        <f t="shared" ref="H4:H11" si="1">RANK(G4,$G$4:$G$99)</f>
        <v>1</v>
      </c>
      <c r="I4" s="386">
        <v>21</v>
      </c>
      <c r="J4" s="394">
        <v>6</v>
      </c>
    </row>
    <row r="5" spans="1:10" x14ac:dyDescent="0.4">
      <c r="A5" s="387">
        <v>1</v>
      </c>
      <c r="B5" s="445" t="s">
        <v>385</v>
      </c>
      <c r="C5" s="445" t="s">
        <v>388</v>
      </c>
      <c r="D5" s="388" t="s">
        <v>54</v>
      </c>
      <c r="E5" s="389">
        <v>303</v>
      </c>
      <c r="F5" s="389">
        <v>315</v>
      </c>
      <c r="G5" s="389">
        <f t="shared" si="0"/>
        <v>618</v>
      </c>
      <c r="H5" s="389">
        <f t="shared" si="1"/>
        <v>2</v>
      </c>
      <c r="I5" s="389">
        <v>16</v>
      </c>
      <c r="J5" s="395">
        <v>6</v>
      </c>
    </row>
    <row r="6" spans="1:10" x14ac:dyDescent="0.4">
      <c r="A6" s="387">
        <v>7</v>
      </c>
      <c r="B6" s="445" t="s">
        <v>386</v>
      </c>
      <c r="C6" s="445" t="s">
        <v>395</v>
      </c>
      <c r="D6" s="388" t="s">
        <v>75</v>
      </c>
      <c r="E6" s="389">
        <v>298</v>
      </c>
      <c r="F6" s="389">
        <v>271</v>
      </c>
      <c r="G6" s="389">
        <f t="shared" si="0"/>
        <v>569</v>
      </c>
      <c r="H6" s="389">
        <f t="shared" si="1"/>
        <v>3</v>
      </c>
      <c r="I6" s="389">
        <v>8</v>
      </c>
      <c r="J6" s="395">
        <v>2</v>
      </c>
    </row>
    <row r="7" spans="1:10" ht="16" thickBot="1" x14ac:dyDescent="0.45">
      <c r="A7" s="390">
        <v>3</v>
      </c>
      <c r="B7" s="446" t="s">
        <v>387</v>
      </c>
      <c r="C7" s="446" t="s">
        <v>392</v>
      </c>
      <c r="D7" s="391" t="s">
        <v>55</v>
      </c>
      <c r="E7" s="392">
        <v>286</v>
      </c>
      <c r="F7" s="392">
        <v>258</v>
      </c>
      <c r="G7" s="392">
        <f t="shared" si="0"/>
        <v>544</v>
      </c>
      <c r="H7" s="392">
        <f t="shared" si="1"/>
        <v>4</v>
      </c>
      <c r="I7" s="392">
        <v>3</v>
      </c>
      <c r="J7" s="396">
        <v>0</v>
      </c>
    </row>
    <row r="8" spans="1:10" x14ac:dyDescent="0.4">
      <c r="A8" s="384">
        <v>5</v>
      </c>
      <c r="B8" s="444" t="s">
        <v>386</v>
      </c>
      <c r="C8" s="444" t="s">
        <v>393</v>
      </c>
      <c r="D8" s="385" t="s">
        <v>74</v>
      </c>
      <c r="E8" s="386">
        <v>273</v>
      </c>
      <c r="F8" s="386">
        <v>264</v>
      </c>
      <c r="G8" s="386">
        <f t="shared" si="0"/>
        <v>537</v>
      </c>
      <c r="H8" s="386">
        <f t="shared" si="1"/>
        <v>5</v>
      </c>
      <c r="I8" s="386">
        <v>7</v>
      </c>
      <c r="J8" s="394">
        <v>1</v>
      </c>
    </row>
    <row r="9" spans="1:10" x14ac:dyDescent="0.4">
      <c r="A9" s="387">
        <v>8</v>
      </c>
      <c r="B9" s="445" t="s">
        <v>387</v>
      </c>
      <c r="C9" s="445" t="s">
        <v>396</v>
      </c>
      <c r="D9" s="388" t="s">
        <v>91</v>
      </c>
      <c r="E9" s="389">
        <v>272</v>
      </c>
      <c r="F9" s="389">
        <v>243</v>
      </c>
      <c r="G9" s="389">
        <f t="shared" si="0"/>
        <v>515</v>
      </c>
      <c r="H9" s="389">
        <f t="shared" si="1"/>
        <v>6</v>
      </c>
      <c r="I9" s="389">
        <v>5</v>
      </c>
      <c r="J9" s="395">
        <v>1</v>
      </c>
    </row>
    <row r="10" spans="1:10" x14ac:dyDescent="0.4">
      <c r="A10" s="387">
        <v>4</v>
      </c>
      <c r="B10" s="445" t="s">
        <v>385</v>
      </c>
      <c r="C10" s="445" t="s">
        <v>391</v>
      </c>
      <c r="D10" s="388" t="s">
        <v>88</v>
      </c>
      <c r="E10" s="389">
        <v>223</v>
      </c>
      <c r="F10" s="389">
        <v>218</v>
      </c>
      <c r="G10" s="389">
        <f t="shared" si="0"/>
        <v>441</v>
      </c>
      <c r="H10" s="389">
        <f t="shared" si="1"/>
        <v>7</v>
      </c>
      <c r="I10" s="389">
        <v>2</v>
      </c>
      <c r="J10" s="395">
        <v>1</v>
      </c>
    </row>
    <row r="11" spans="1:10" ht="16" thickBot="1" x14ac:dyDescent="0.45">
      <c r="A11" s="390">
        <v>6</v>
      </c>
      <c r="B11" s="446" t="s">
        <v>387</v>
      </c>
      <c r="C11" s="446" t="s">
        <v>394</v>
      </c>
      <c r="D11" s="391" t="s">
        <v>90</v>
      </c>
      <c r="E11" s="392">
        <v>162</v>
      </c>
      <c r="F11" s="392">
        <v>175</v>
      </c>
      <c r="G11" s="389">
        <f t="shared" si="0"/>
        <v>337</v>
      </c>
      <c r="H11" s="392">
        <f t="shared" si="1"/>
        <v>8</v>
      </c>
      <c r="I11" s="392">
        <v>2</v>
      </c>
      <c r="J11" s="396">
        <v>0</v>
      </c>
    </row>
    <row r="12" spans="1:10" ht="17" x14ac:dyDescent="0.4">
      <c r="A12" s="439">
        <v>13</v>
      </c>
      <c r="B12" s="381"/>
      <c r="C12" s="440"/>
      <c r="D12" s="441"/>
      <c r="E12" s="36"/>
      <c r="F12" s="36"/>
      <c r="G12" s="36"/>
      <c r="H12" s="36"/>
      <c r="I12" s="36"/>
      <c r="J12" s="36"/>
    </row>
    <row r="13" spans="1:10" ht="17" x14ac:dyDescent="0.4">
      <c r="A13" s="387">
        <v>14</v>
      </c>
      <c r="B13" s="381"/>
      <c r="C13" s="382"/>
      <c r="D13" s="383"/>
      <c r="E13" s="36"/>
      <c r="F13" s="36"/>
      <c r="G13" s="36"/>
      <c r="H13" s="36"/>
      <c r="I13" s="36"/>
      <c r="J13" s="36"/>
    </row>
    <row r="14" spans="1:10" ht="17.5" thickBot="1" x14ac:dyDescent="0.45">
      <c r="A14" s="397">
        <v>15</v>
      </c>
      <c r="B14" s="362"/>
      <c r="C14" s="362"/>
      <c r="D14" s="359"/>
      <c r="E14" s="379"/>
      <c r="F14" s="379"/>
      <c r="G14" s="379"/>
      <c r="H14" s="379"/>
      <c r="I14" s="379"/>
      <c r="J14" s="380"/>
    </row>
    <row r="15" spans="1:10" ht="17.5" thickBot="1" x14ac:dyDescent="0.45">
      <c r="A15" s="378">
        <v>16</v>
      </c>
      <c r="B15" s="165"/>
      <c r="C15" s="165"/>
      <c r="D15" s="166"/>
      <c r="E15" s="167"/>
      <c r="F15" s="167"/>
      <c r="G15" s="167"/>
      <c r="H15" s="167"/>
      <c r="I15" s="167"/>
      <c r="J15" s="175"/>
    </row>
    <row r="16" spans="1:10" ht="17.5" thickBot="1" x14ac:dyDescent="0.45">
      <c r="A16" s="378">
        <v>17</v>
      </c>
      <c r="B16" s="168"/>
      <c r="C16" s="168"/>
      <c r="D16" s="177"/>
      <c r="E16" s="178"/>
      <c r="F16" s="178"/>
      <c r="G16" s="178"/>
      <c r="H16" s="178"/>
      <c r="I16" s="178"/>
      <c r="J16" s="179"/>
    </row>
    <row r="17" spans="1:10" ht="17" x14ac:dyDescent="0.4">
      <c r="A17" s="174">
        <v>18</v>
      </c>
      <c r="B17" s="164"/>
      <c r="C17" s="164"/>
      <c r="D17" s="171"/>
      <c r="E17" s="172"/>
      <c r="F17" s="172"/>
      <c r="G17" s="172"/>
      <c r="H17" s="172"/>
      <c r="I17" s="172"/>
      <c r="J17" s="173"/>
    </row>
    <row r="18" spans="1:10" ht="17" x14ac:dyDescent="0.4">
      <c r="A18" s="174">
        <v>19</v>
      </c>
      <c r="B18" s="165"/>
      <c r="C18" s="165"/>
      <c r="D18" s="166"/>
      <c r="E18" s="167"/>
      <c r="F18" s="167"/>
      <c r="G18" s="167"/>
      <c r="H18" s="167"/>
      <c r="I18" s="167"/>
      <c r="J18" s="175"/>
    </row>
    <row r="19" spans="1:10" ht="17.5" thickBot="1" x14ac:dyDescent="0.45">
      <c r="A19" s="176">
        <v>20</v>
      </c>
      <c r="B19" s="165"/>
      <c r="C19" s="165"/>
      <c r="D19" s="166"/>
      <c r="E19" s="167"/>
      <c r="F19" s="167"/>
      <c r="G19" s="167"/>
      <c r="H19" s="167"/>
      <c r="I19" s="167"/>
      <c r="J19" s="175"/>
    </row>
    <row r="20" spans="1:10" ht="17.5" thickBot="1" x14ac:dyDescent="0.45">
      <c r="A20" s="170">
        <v>21</v>
      </c>
      <c r="B20" s="168"/>
      <c r="C20" s="168"/>
      <c r="D20" s="177"/>
      <c r="E20" s="178"/>
      <c r="F20" s="178"/>
      <c r="G20" s="178"/>
      <c r="H20" s="178"/>
      <c r="I20" s="178"/>
      <c r="J20" s="179"/>
    </row>
    <row r="21" spans="1:10" ht="17" x14ac:dyDescent="0.4">
      <c r="A21" s="174">
        <v>22</v>
      </c>
      <c r="B21" s="164"/>
      <c r="C21" s="164"/>
      <c r="D21" s="171"/>
      <c r="E21" s="172"/>
      <c r="F21" s="172"/>
      <c r="G21" s="172"/>
      <c r="H21" s="172"/>
      <c r="I21" s="172"/>
      <c r="J21" s="173"/>
    </row>
    <row r="22" spans="1:10" ht="17" x14ac:dyDescent="0.4">
      <c r="A22" s="174">
        <v>23</v>
      </c>
      <c r="B22" s="165"/>
      <c r="C22" s="165"/>
      <c r="D22" s="166"/>
      <c r="E22" s="167"/>
      <c r="F22" s="167"/>
      <c r="G22" s="167"/>
      <c r="H22" s="167"/>
      <c r="I22" s="167"/>
      <c r="J22" s="175"/>
    </row>
    <row r="23" spans="1:10" ht="17.5" thickBot="1" x14ac:dyDescent="0.45">
      <c r="A23" s="176">
        <v>24</v>
      </c>
      <c r="B23" s="165"/>
      <c r="C23" s="165"/>
      <c r="D23" s="166"/>
      <c r="E23" s="167"/>
      <c r="F23" s="167"/>
      <c r="G23" s="167"/>
      <c r="H23" s="167"/>
      <c r="I23" s="167"/>
      <c r="J23" s="175"/>
    </row>
    <row r="24" spans="1:10" ht="17.5" thickBot="1" x14ac:dyDescent="0.45">
      <c r="A24" s="170">
        <v>25</v>
      </c>
      <c r="B24" s="168"/>
      <c r="C24" s="168"/>
      <c r="D24" s="177"/>
      <c r="E24" s="178"/>
      <c r="F24" s="178"/>
      <c r="G24" s="178"/>
      <c r="H24" s="178"/>
      <c r="I24" s="178"/>
      <c r="J24" s="179"/>
    </row>
    <row r="25" spans="1:10" ht="17" x14ac:dyDescent="0.4">
      <c r="A25" s="174">
        <v>26</v>
      </c>
      <c r="B25" s="164"/>
      <c r="C25" s="164"/>
      <c r="D25" s="171"/>
      <c r="E25" s="172"/>
      <c r="F25" s="172"/>
      <c r="G25" s="172"/>
      <c r="H25" s="172"/>
      <c r="I25" s="172"/>
      <c r="J25" s="173"/>
    </row>
    <row r="26" spans="1:10" ht="17" x14ac:dyDescent="0.4">
      <c r="A26" s="174">
        <v>27</v>
      </c>
      <c r="B26" s="165"/>
      <c r="C26" s="165"/>
      <c r="D26" s="166"/>
      <c r="E26" s="167"/>
      <c r="F26" s="167"/>
      <c r="G26" s="167"/>
      <c r="H26" s="167"/>
      <c r="I26" s="167"/>
      <c r="J26" s="175"/>
    </row>
    <row r="27" spans="1:10" ht="17.5" thickBot="1" x14ac:dyDescent="0.45">
      <c r="A27" s="176">
        <v>28</v>
      </c>
      <c r="B27" s="165"/>
      <c r="C27" s="165"/>
      <c r="D27" s="166"/>
      <c r="E27" s="167"/>
      <c r="F27" s="167"/>
      <c r="G27" s="167"/>
      <c r="H27" s="167"/>
      <c r="I27" s="167"/>
      <c r="J27" s="175"/>
    </row>
    <row r="28" spans="1:10" ht="17.5" thickBot="1" x14ac:dyDescent="0.45">
      <c r="A28" s="170">
        <v>29</v>
      </c>
      <c r="B28" s="168"/>
      <c r="C28" s="168"/>
      <c r="D28" s="177"/>
      <c r="E28" s="178"/>
      <c r="F28" s="178"/>
      <c r="G28" s="178"/>
      <c r="H28" s="178"/>
      <c r="I28" s="178"/>
      <c r="J28" s="179"/>
    </row>
    <row r="29" spans="1:10" ht="17" x14ac:dyDescent="0.4">
      <c r="A29" s="174">
        <v>30</v>
      </c>
      <c r="B29" s="164"/>
      <c r="C29" s="164"/>
      <c r="D29" s="171"/>
      <c r="E29" s="172"/>
      <c r="F29" s="172"/>
      <c r="G29" s="172"/>
      <c r="H29" s="172"/>
      <c r="I29" s="172"/>
      <c r="J29" s="173"/>
    </row>
    <row r="30" spans="1:10" ht="17" x14ac:dyDescent="0.4">
      <c r="A30" s="174">
        <v>31</v>
      </c>
      <c r="B30" s="165"/>
      <c r="C30" s="165"/>
      <c r="D30" s="166"/>
      <c r="E30" s="167"/>
      <c r="F30" s="167"/>
      <c r="G30" s="167"/>
      <c r="H30" s="167"/>
      <c r="I30" s="167"/>
      <c r="J30" s="175"/>
    </row>
    <row r="31" spans="1:10" ht="17.5" thickBot="1" x14ac:dyDescent="0.45">
      <c r="A31" s="176">
        <v>32</v>
      </c>
      <c r="B31" s="165"/>
      <c r="C31" s="165"/>
      <c r="D31" s="166"/>
      <c r="E31" s="167"/>
      <c r="F31" s="167"/>
      <c r="G31" s="167"/>
      <c r="H31" s="167"/>
      <c r="I31" s="167"/>
      <c r="J31" s="175"/>
    </row>
    <row r="32" spans="1:10" ht="17.5" thickBot="1" x14ac:dyDescent="0.45">
      <c r="A32" s="170">
        <v>33</v>
      </c>
      <c r="B32" s="168"/>
      <c r="C32" s="168"/>
      <c r="D32" s="177"/>
      <c r="E32" s="178"/>
      <c r="F32" s="178"/>
      <c r="G32" s="178"/>
      <c r="H32" s="178"/>
      <c r="I32" s="178"/>
      <c r="J32" s="179"/>
    </row>
    <row r="33" spans="1:10" ht="17" x14ac:dyDescent="0.4">
      <c r="A33" s="174">
        <v>34</v>
      </c>
      <c r="B33" s="164"/>
      <c r="C33" s="164"/>
      <c r="D33" s="171"/>
      <c r="E33" s="172"/>
      <c r="F33" s="172"/>
      <c r="G33" s="172"/>
      <c r="H33" s="172"/>
      <c r="I33" s="172"/>
      <c r="J33" s="173"/>
    </row>
    <row r="34" spans="1:10" ht="17" x14ac:dyDescent="0.4">
      <c r="A34" s="174">
        <v>35</v>
      </c>
      <c r="B34" s="165"/>
      <c r="C34" s="165"/>
      <c r="D34" s="166"/>
      <c r="E34" s="167"/>
      <c r="F34" s="167"/>
      <c r="G34" s="167"/>
      <c r="H34" s="167"/>
      <c r="I34" s="167"/>
      <c r="J34" s="175"/>
    </row>
    <row r="35" spans="1:10" ht="17.5" thickBot="1" x14ac:dyDescent="0.45">
      <c r="A35" s="176">
        <v>36</v>
      </c>
      <c r="B35" s="165"/>
      <c r="C35" s="165"/>
      <c r="D35" s="166"/>
      <c r="E35" s="167"/>
      <c r="F35" s="167"/>
      <c r="G35" s="167"/>
      <c r="H35" s="167"/>
      <c r="I35" s="167"/>
      <c r="J35" s="175"/>
    </row>
    <row r="36" spans="1:10" ht="17.5" thickBot="1" x14ac:dyDescent="0.45">
      <c r="A36" s="170">
        <v>37</v>
      </c>
      <c r="B36" s="168"/>
      <c r="C36" s="168"/>
      <c r="D36" s="177"/>
      <c r="E36" s="178"/>
      <c r="F36" s="178"/>
      <c r="G36" s="178"/>
      <c r="H36" s="178"/>
      <c r="I36" s="178"/>
      <c r="J36" s="179"/>
    </row>
    <row r="37" spans="1:10" ht="17" x14ac:dyDescent="0.4">
      <c r="A37" s="174">
        <v>38</v>
      </c>
      <c r="B37" s="164"/>
      <c r="C37" s="164"/>
      <c r="D37" s="171"/>
      <c r="E37" s="172"/>
      <c r="F37" s="172"/>
      <c r="G37" s="172"/>
      <c r="H37" s="172"/>
      <c r="I37" s="172"/>
      <c r="J37" s="173"/>
    </row>
    <row r="38" spans="1:10" ht="17" x14ac:dyDescent="0.4">
      <c r="A38" s="174">
        <v>39</v>
      </c>
      <c r="B38" s="165"/>
      <c r="C38" s="165"/>
      <c r="D38" s="166"/>
      <c r="E38" s="167"/>
      <c r="F38" s="167"/>
      <c r="G38" s="167"/>
      <c r="H38" s="167"/>
      <c r="I38" s="167"/>
      <c r="J38" s="175"/>
    </row>
    <row r="39" spans="1:10" ht="17.5" thickBot="1" x14ac:dyDescent="0.45">
      <c r="A39" s="176">
        <v>40</v>
      </c>
      <c r="B39" s="165"/>
      <c r="C39" s="165"/>
      <c r="D39" s="166"/>
      <c r="E39" s="167"/>
      <c r="F39" s="167"/>
      <c r="G39" s="167"/>
      <c r="H39" s="167"/>
      <c r="I39" s="167"/>
      <c r="J39" s="175"/>
    </row>
    <row r="40" spans="1:10" ht="17.5" thickBot="1" x14ac:dyDescent="0.45">
      <c r="A40" s="170">
        <v>41</v>
      </c>
      <c r="B40" s="168"/>
      <c r="C40" s="168"/>
      <c r="D40" s="177"/>
      <c r="E40" s="178"/>
      <c r="F40" s="178"/>
      <c r="G40" s="178"/>
      <c r="H40" s="178"/>
      <c r="I40" s="178"/>
      <c r="J40" s="179"/>
    </row>
    <row r="41" spans="1:10" ht="17" x14ac:dyDescent="0.4">
      <c r="A41" s="174">
        <v>42</v>
      </c>
      <c r="B41" s="164"/>
      <c r="C41" s="164"/>
      <c r="D41" s="171"/>
      <c r="E41" s="172"/>
      <c r="F41" s="172"/>
      <c r="G41" s="172"/>
      <c r="H41" s="172"/>
      <c r="I41" s="172"/>
      <c r="J41" s="173"/>
    </row>
    <row r="42" spans="1:10" ht="17" x14ac:dyDescent="0.4">
      <c r="A42" s="174">
        <v>43</v>
      </c>
      <c r="B42" s="165"/>
      <c r="C42" s="165"/>
      <c r="D42" s="166"/>
      <c r="E42" s="167"/>
      <c r="F42" s="167"/>
      <c r="G42" s="167"/>
      <c r="H42" s="167"/>
      <c r="I42" s="167"/>
      <c r="J42" s="175"/>
    </row>
    <row r="43" spans="1:10" ht="17.5" thickBot="1" x14ac:dyDescent="0.45">
      <c r="A43" s="176">
        <v>44</v>
      </c>
      <c r="B43" s="165"/>
      <c r="C43" s="165"/>
      <c r="D43" s="166"/>
      <c r="E43" s="167"/>
      <c r="F43" s="167"/>
      <c r="G43" s="167"/>
      <c r="H43" s="167"/>
      <c r="I43" s="167"/>
      <c r="J43" s="175"/>
    </row>
    <row r="44" spans="1:10" ht="17.5" thickBot="1" x14ac:dyDescent="0.45">
      <c r="A44" s="170">
        <v>45</v>
      </c>
      <c r="B44" s="168"/>
      <c r="C44" s="168"/>
      <c r="D44" s="177"/>
      <c r="E44" s="178"/>
      <c r="F44" s="178"/>
      <c r="G44" s="178"/>
      <c r="H44" s="178"/>
      <c r="I44" s="178"/>
      <c r="J44" s="179"/>
    </row>
    <row r="45" spans="1:10" ht="17" x14ac:dyDescent="0.4">
      <c r="A45" s="174">
        <v>46</v>
      </c>
      <c r="B45" s="164"/>
      <c r="C45" s="164"/>
      <c r="D45" s="171"/>
      <c r="E45" s="172"/>
      <c r="F45" s="172"/>
      <c r="G45" s="172"/>
      <c r="H45" s="172"/>
      <c r="I45" s="172"/>
      <c r="J45" s="173"/>
    </row>
    <row r="46" spans="1:10" ht="17" x14ac:dyDescent="0.4">
      <c r="A46" s="174">
        <v>47</v>
      </c>
      <c r="B46" s="165"/>
      <c r="C46" s="165"/>
      <c r="D46" s="166"/>
      <c r="E46" s="167"/>
      <c r="F46" s="167"/>
      <c r="G46" s="167"/>
      <c r="H46" s="167"/>
      <c r="I46" s="167"/>
      <c r="J46" s="175"/>
    </row>
    <row r="47" spans="1:10" ht="17.5" thickBot="1" x14ac:dyDescent="0.45">
      <c r="A47" s="176">
        <v>48</v>
      </c>
      <c r="B47" s="165"/>
      <c r="C47" s="165"/>
      <c r="D47" s="166"/>
      <c r="E47" s="167"/>
      <c r="F47" s="167"/>
      <c r="G47" s="167"/>
      <c r="H47" s="167"/>
      <c r="I47" s="167"/>
      <c r="J47" s="175"/>
    </row>
    <row r="48" spans="1:10" ht="17.5" thickBot="1" x14ac:dyDescent="0.45">
      <c r="A48" s="170">
        <v>49</v>
      </c>
      <c r="B48" s="168"/>
      <c r="C48" s="168"/>
      <c r="D48" s="177"/>
      <c r="E48" s="178"/>
      <c r="F48" s="178"/>
      <c r="G48" s="178"/>
      <c r="H48" s="178"/>
      <c r="I48" s="178"/>
      <c r="J48" s="179"/>
    </row>
    <row r="49" spans="1:10" ht="17" x14ac:dyDescent="0.4">
      <c r="A49" s="174">
        <v>50</v>
      </c>
      <c r="B49" s="164"/>
      <c r="C49" s="164"/>
      <c r="D49" s="171"/>
      <c r="E49" s="172"/>
      <c r="F49" s="172"/>
      <c r="G49" s="172"/>
      <c r="H49" s="172"/>
      <c r="I49" s="172"/>
      <c r="J49" s="173"/>
    </row>
    <row r="50" spans="1:10" ht="17" x14ac:dyDescent="0.4">
      <c r="A50" s="174">
        <v>51</v>
      </c>
      <c r="B50" s="165"/>
      <c r="C50" s="165"/>
      <c r="D50" s="166"/>
      <c r="E50" s="167"/>
      <c r="F50" s="167"/>
      <c r="G50" s="167"/>
      <c r="H50" s="167"/>
      <c r="I50" s="167"/>
      <c r="J50" s="175"/>
    </row>
    <row r="51" spans="1:10" ht="17.5" thickBot="1" x14ac:dyDescent="0.45">
      <c r="A51" s="176">
        <v>52</v>
      </c>
      <c r="B51" s="165"/>
      <c r="C51" s="165"/>
      <c r="D51" s="166"/>
      <c r="E51" s="167"/>
      <c r="F51" s="167"/>
      <c r="G51" s="167"/>
      <c r="H51" s="167"/>
      <c r="I51" s="167"/>
      <c r="J51" s="175"/>
    </row>
    <row r="52" spans="1:10" ht="17.5" thickBot="1" x14ac:dyDescent="0.45">
      <c r="A52" s="170">
        <v>53</v>
      </c>
      <c r="B52" s="168"/>
      <c r="C52" s="168"/>
      <c r="D52" s="177"/>
      <c r="E52" s="178"/>
      <c r="F52" s="178"/>
      <c r="G52" s="178"/>
      <c r="H52" s="178"/>
      <c r="I52" s="178"/>
      <c r="J52" s="179"/>
    </row>
    <row r="53" spans="1:10" ht="17" x14ac:dyDescent="0.4">
      <c r="A53" s="174">
        <v>54</v>
      </c>
      <c r="B53" s="164"/>
      <c r="C53" s="164"/>
      <c r="D53" s="171"/>
      <c r="E53" s="172"/>
      <c r="F53" s="172"/>
      <c r="G53" s="172"/>
      <c r="H53" s="172"/>
      <c r="I53" s="172"/>
      <c r="J53" s="173"/>
    </row>
    <row r="54" spans="1:10" ht="17" x14ac:dyDescent="0.4">
      <c r="A54" s="174">
        <v>55</v>
      </c>
      <c r="B54" s="165"/>
      <c r="C54" s="165"/>
      <c r="D54" s="166"/>
      <c r="E54" s="167"/>
      <c r="F54" s="167"/>
      <c r="G54" s="167"/>
      <c r="H54" s="167"/>
      <c r="I54" s="167"/>
      <c r="J54" s="175"/>
    </row>
    <row r="55" spans="1:10" ht="17.5" thickBot="1" x14ac:dyDescent="0.45">
      <c r="A55" s="176">
        <v>56</v>
      </c>
      <c r="B55" s="165"/>
      <c r="C55" s="165"/>
      <c r="D55" s="166"/>
      <c r="E55" s="167"/>
      <c r="F55" s="167"/>
      <c r="G55" s="167"/>
      <c r="H55" s="167"/>
      <c r="I55" s="167"/>
      <c r="J55" s="175"/>
    </row>
    <row r="56" spans="1:10" ht="17.5" thickBot="1" x14ac:dyDescent="0.45">
      <c r="A56" s="170">
        <v>57</v>
      </c>
      <c r="B56" s="168"/>
      <c r="C56" s="168"/>
      <c r="D56" s="177"/>
      <c r="E56" s="178"/>
      <c r="F56" s="178"/>
      <c r="G56" s="178"/>
      <c r="H56" s="178"/>
      <c r="I56" s="178"/>
      <c r="J56" s="179"/>
    </row>
    <row r="57" spans="1:10" ht="17" x14ac:dyDescent="0.4">
      <c r="A57" s="174">
        <v>58</v>
      </c>
      <c r="B57" s="164"/>
      <c r="C57" s="164"/>
      <c r="D57" s="171"/>
      <c r="E57" s="172"/>
      <c r="F57" s="172"/>
      <c r="G57" s="172"/>
      <c r="H57" s="172"/>
      <c r="I57" s="172"/>
      <c r="J57" s="173"/>
    </row>
    <row r="58" spans="1:10" ht="17" x14ac:dyDescent="0.4">
      <c r="A58" s="174">
        <v>59</v>
      </c>
      <c r="B58" s="165"/>
      <c r="C58" s="165"/>
      <c r="D58" s="166"/>
      <c r="E58" s="167"/>
      <c r="F58" s="167"/>
      <c r="G58" s="167"/>
      <c r="H58" s="167"/>
      <c r="I58" s="167"/>
      <c r="J58" s="175"/>
    </row>
    <row r="59" spans="1:10" ht="17.5" thickBot="1" x14ac:dyDescent="0.45">
      <c r="A59" s="176">
        <v>60</v>
      </c>
      <c r="B59" s="165"/>
      <c r="C59" s="165"/>
      <c r="D59" s="166"/>
      <c r="E59" s="167"/>
      <c r="F59" s="167"/>
      <c r="G59" s="167"/>
      <c r="H59" s="167"/>
      <c r="I59" s="167"/>
      <c r="J59" s="175"/>
    </row>
    <row r="60" spans="1:10" ht="17.5" thickBot="1" x14ac:dyDescent="0.45">
      <c r="A60" s="170">
        <v>61</v>
      </c>
      <c r="B60" s="168"/>
      <c r="C60" s="168"/>
      <c r="D60" s="177"/>
      <c r="E60" s="178"/>
      <c r="F60" s="178"/>
      <c r="G60" s="178"/>
      <c r="H60" s="178"/>
      <c r="I60" s="178"/>
      <c r="J60" s="179"/>
    </row>
    <row r="61" spans="1:10" ht="17" x14ac:dyDescent="0.4">
      <c r="A61" s="174">
        <v>62</v>
      </c>
      <c r="B61" s="164"/>
      <c r="C61" s="164"/>
      <c r="D61" s="171"/>
      <c r="E61" s="172"/>
      <c r="F61" s="172"/>
      <c r="G61" s="172"/>
      <c r="H61" s="172"/>
      <c r="I61" s="172"/>
      <c r="J61" s="173"/>
    </row>
    <row r="62" spans="1:10" ht="17" x14ac:dyDescent="0.4">
      <c r="A62" s="174">
        <v>63</v>
      </c>
      <c r="B62" s="165"/>
      <c r="C62" s="165"/>
      <c r="D62" s="166"/>
      <c r="E62" s="167"/>
      <c r="F62" s="167"/>
      <c r="G62" s="167"/>
      <c r="H62" s="167"/>
      <c r="I62" s="167"/>
      <c r="J62" s="175"/>
    </row>
    <row r="63" spans="1:10" ht="17.5" thickBot="1" x14ac:dyDescent="0.45">
      <c r="A63" s="176">
        <v>64</v>
      </c>
      <c r="B63" s="165"/>
      <c r="C63" s="165"/>
      <c r="D63" s="166"/>
      <c r="E63" s="167"/>
      <c r="F63" s="167"/>
      <c r="G63" s="167"/>
      <c r="H63" s="167"/>
      <c r="I63" s="167"/>
      <c r="J63" s="175"/>
    </row>
    <row r="64" spans="1:10" s="87" customFormat="1" ht="18" thickTop="1" thickBot="1" x14ac:dyDescent="0.45">
      <c r="A64" s="170">
        <v>65</v>
      </c>
      <c r="B64" s="168"/>
      <c r="C64" s="168"/>
      <c r="D64" s="177"/>
      <c r="E64" s="178"/>
      <c r="F64" s="178"/>
      <c r="G64" s="178"/>
      <c r="H64" s="178"/>
      <c r="I64" s="178"/>
      <c r="J64" s="179"/>
    </row>
    <row r="65" spans="1:10" ht="17" x14ac:dyDescent="0.4">
      <c r="A65" s="174">
        <v>66</v>
      </c>
      <c r="B65" s="164"/>
      <c r="C65" s="164"/>
      <c r="D65" s="171"/>
      <c r="E65" s="172"/>
      <c r="F65" s="172"/>
      <c r="G65" s="172"/>
      <c r="H65" s="172"/>
      <c r="I65" s="172"/>
      <c r="J65" s="173"/>
    </row>
    <row r="66" spans="1:10" ht="17" x14ac:dyDescent="0.4">
      <c r="A66" s="174">
        <v>67</v>
      </c>
      <c r="B66" s="165"/>
      <c r="C66" s="165"/>
      <c r="D66" s="166"/>
      <c r="E66" s="167"/>
      <c r="F66" s="167"/>
      <c r="G66" s="167"/>
      <c r="H66" s="167"/>
      <c r="I66" s="167"/>
      <c r="J66" s="175"/>
    </row>
    <row r="67" spans="1:10" ht="17.5" thickBot="1" x14ac:dyDescent="0.45">
      <c r="A67" s="176">
        <v>68</v>
      </c>
      <c r="B67" s="165"/>
      <c r="C67" s="165"/>
      <c r="D67" s="166"/>
      <c r="E67" s="167"/>
      <c r="F67" s="167"/>
      <c r="G67" s="167"/>
      <c r="H67" s="167"/>
      <c r="I67" s="167"/>
      <c r="J67" s="175"/>
    </row>
    <row r="68" spans="1:10" ht="17.5" thickBot="1" x14ac:dyDescent="0.45">
      <c r="A68" s="170">
        <v>69</v>
      </c>
      <c r="B68" s="168"/>
      <c r="C68" s="168"/>
      <c r="D68" s="177"/>
      <c r="E68" s="178"/>
      <c r="F68" s="178"/>
      <c r="G68" s="178"/>
      <c r="H68" s="178"/>
      <c r="I68" s="178"/>
      <c r="J68" s="179"/>
    </row>
    <row r="69" spans="1:10" ht="17" x14ac:dyDescent="0.4">
      <c r="A69" s="174">
        <v>70</v>
      </c>
      <c r="B69" s="164"/>
      <c r="C69" s="164"/>
      <c r="D69" s="171"/>
      <c r="E69" s="172"/>
      <c r="F69" s="172"/>
      <c r="G69" s="172"/>
      <c r="H69" s="172"/>
      <c r="I69" s="172"/>
      <c r="J69" s="173"/>
    </row>
    <row r="70" spans="1:10" ht="17" x14ac:dyDescent="0.4">
      <c r="A70" s="174">
        <v>71</v>
      </c>
      <c r="B70" s="165"/>
      <c r="C70" s="165"/>
      <c r="D70" s="166"/>
      <c r="E70" s="167"/>
      <c r="F70" s="167"/>
      <c r="G70" s="167"/>
      <c r="H70" s="167"/>
      <c r="I70" s="167"/>
      <c r="J70" s="175"/>
    </row>
    <row r="71" spans="1:10" ht="17.5" thickBot="1" x14ac:dyDescent="0.45">
      <c r="A71" s="176">
        <v>72</v>
      </c>
      <c r="B71" s="165"/>
      <c r="C71" s="165"/>
      <c r="D71" s="166"/>
      <c r="E71" s="167"/>
      <c r="F71" s="167"/>
      <c r="G71" s="167"/>
      <c r="H71" s="167"/>
      <c r="I71" s="167"/>
      <c r="J71" s="175"/>
    </row>
    <row r="72" spans="1:10" ht="17.5" thickBot="1" x14ac:dyDescent="0.45">
      <c r="A72" s="170">
        <v>73</v>
      </c>
      <c r="B72" s="168"/>
      <c r="C72" s="168"/>
      <c r="D72" s="177"/>
      <c r="E72" s="178"/>
      <c r="F72" s="178"/>
      <c r="G72" s="178"/>
      <c r="H72" s="178"/>
      <c r="I72" s="178"/>
      <c r="J72" s="179"/>
    </row>
    <row r="73" spans="1:10" ht="17" x14ac:dyDescent="0.4">
      <c r="A73" s="174">
        <v>74</v>
      </c>
      <c r="B73" s="164"/>
      <c r="C73" s="164"/>
      <c r="D73" s="171"/>
      <c r="E73" s="172"/>
      <c r="F73" s="172"/>
      <c r="G73" s="172"/>
      <c r="H73" s="172"/>
      <c r="I73" s="172"/>
      <c r="J73" s="173"/>
    </row>
    <row r="74" spans="1:10" ht="17" x14ac:dyDescent="0.4">
      <c r="A74" s="174">
        <v>75</v>
      </c>
      <c r="B74" s="165"/>
      <c r="C74" s="165"/>
      <c r="D74" s="166"/>
      <c r="E74" s="167"/>
      <c r="F74" s="167"/>
      <c r="G74" s="167"/>
      <c r="H74" s="167"/>
      <c r="I74" s="167"/>
      <c r="J74" s="175"/>
    </row>
    <row r="75" spans="1:10" ht="17.5" thickBot="1" x14ac:dyDescent="0.45">
      <c r="A75" s="176">
        <v>76</v>
      </c>
      <c r="B75" s="165"/>
      <c r="C75" s="165"/>
      <c r="D75" s="166"/>
      <c r="E75" s="167"/>
      <c r="F75" s="167"/>
      <c r="G75" s="167"/>
      <c r="H75" s="167"/>
      <c r="I75" s="167"/>
      <c r="J75" s="175"/>
    </row>
    <row r="76" spans="1:10" ht="17.5" thickBot="1" x14ac:dyDescent="0.45">
      <c r="A76" s="170">
        <v>77</v>
      </c>
      <c r="B76" s="168"/>
      <c r="C76" s="168"/>
      <c r="D76" s="177"/>
      <c r="E76" s="178"/>
      <c r="F76" s="178"/>
      <c r="G76" s="178"/>
      <c r="H76" s="178"/>
      <c r="I76" s="178"/>
      <c r="J76" s="179"/>
    </row>
    <row r="77" spans="1:10" ht="17" x14ac:dyDescent="0.4">
      <c r="A77" s="174">
        <v>78</v>
      </c>
      <c r="B77" s="164"/>
      <c r="C77" s="164"/>
      <c r="D77" s="171"/>
      <c r="E77" s="172"/>
      <c r="F77" s="172"/>
      <c r="G77" s="172"/>
      <c r="H77" s="172"/>
      <c r="I77" s="172"/>
      <c r="J77" s="173"/>
    </row>
    <row r="78" spans="1:10" ht="17" x14ac:dyDescent="0.4">
      <c r="A78" s="174">
        <v>79</v>
      </c>
      <c r="B78" s="165"/>
      <c r="C78" s="165"/>
      <c r="D78" s="166"/>
      <c r="E78" s="167"/>
      <c r="F78" s="167"/>
      <c r="G78" s="167"/>
      <c r="H78" s="167"/>
      <c r="I78" s="167"/>
      <c r="J78" s="175"/>
    </row>
    <row r="79" spans="1:10" ht="17.5" thickBot="1" x14ac:dyDescent="0.45">
      <c r="A79" s="176">
        <v>80</v>
      </c>
      <c r="B79" s="165"/>
      <c r="C79" s="165"/>
      <c r="D79" s="166"/>
      <c r="E79" s="167"/>
      <c r="F79" s="167"/>
      <c r="G79" s="167"/>
      <c r="H79" s="167"/>
      <c r="I79" s="167"/>
      <c r="J79" s="175"/>
    </row>
    <row r="80" spans="1:10" ht="17.5" thickBot="1" x14ac:dyDescent="0.45">
      <c r="A80" s="170">
        <v>81</v>
      </c>
      <c r="B80" s="168"/>
      <c r="C80" s="168"/>
      <c r="D80" s="177"/>
      <c r="E80" s="178"/>
      <c r="F80" s="178"/>
      <c r="G80" s="178"/>
      <c r="H80" s="178"/>
      <c r="I80" s="178"/>
      <c r="J80" s="179"/>
    </row>
    <row r="81" spans="1:10" ht="17" x14ac:dyDescent="0.4">
      <c r="A81" s="174">
        <v>82</v>
      </c>
      <c r="B81" s="164"/>
      <c r="C81" s="164"/>
      <c r="D81" s="171"/>
      <c r="E81" s="172"/>
      <c r="F81" s="172"/>
      <c r="G81" s="172"/>
      <c r="H81" s="172"/>
      <c r="I81" s="172"/>
      <c r="J81" s="173"/>
    </row>
    <row r="82" spans="1:10" ht="17" x14ac:dyDescent="0.4">
      <c r="A82" s="174">
        <v>83</v>
      </c>
      <c r="B82" s="165"/>
      <c r="C82" s="165"/>
      <c r="D82" s="166"/>
      <c r="E82" s="167"/>
      <c r="F82" s="167"/>
      <c r="G82" s="167"/>
      <c r="H82" s="167"/>
      <c r="I82" s="167"/>
      <c r="J82" s="175"/>
    </row>
    <row r="83" spans="1:10" ht="17.5" thickBot="1" x14ac:dyDescent="0.45">
      <c r="A83" s="176">
        <v>84</v>
      </c>
      <c r="B83" s="165"/>
      <c r="C83" s="165"/>
      <c r="D83" s="166"/>
      <c r="E83" s="167"/>
      <c r="F83" s="167"/>
      <c r="G83" s="167"/>
      <c r="H83" s="167"/>
      <c r="I83" s="167"/>
      <c r="J83" s="175"/>
    </row>
    <row r="84" spans="1:10" ht="17.5" thickBot="1" x14ac:dyDescent="0.45">
      <c r="A84" s="170">
        <v>85</v>
      </c>
      <c r="B84" s="168"/>
      <c r="C84" s="168"/>
      <c r="D84" s="177"/>
      <c r="E84" s="178"/>
      <c r="F84" s="178"/>
      <c r="G84" s="178"/>
      <c r="H84" s="178"/>
      <c r="I84" s="178"/>
      <c r="J84" s="179"/>
    </row>
    <row r="85" spans="1:10" ht="17" x14ac:dyDescent="0.4">
      <c r="A85" s="174">
        <v>86</v>
      </c>
      <c r="B85" s="164"/>
      <c r="C85" s="164"/>
      <c r="D85" s="171"/>
      <c r="E85" s="172"/>
      <c r="F85" s="172"/>
      <c r="G85" s="172"/>
      <c r="H85" s="172"/>
      <c r="I85" s="172"/>
      <c r="J85" s="173"/>
    </row>
    <row r="86" spans="1:10" ht="17" x14ac:dyDescent="0.4">
      <c r="A86" s="174">
        <v>87</v>
      </c>
      <c r="B86" s="165"/>
      <c r="C86" s="165"/>
      <c r="D86" s="166"/>
      <c r="E86" s="167"/>
      <c r="F86" s="167"/>
      <c r="G86" s="167"/>
      <c r="H86" s="167"/>
      <c r="I86" s="167"/>
      <c r="J86" s="175"/>
    </row>
    <row r="87" spans="1:10" ht="17.5" thickBot="1" x14ac:dyDescent="0.45">
      <c r="A87" s="176">
        <v>88</v>
      </c>
      <c r="B87" s="165"/>
      <c r="C87" s="165"/>
      <c r="D87" s="166"/>
      <c r="E87" s="167"/>
      <c r="F87" s="167"/>
      <c r="G87" s="167"/>
      <c r="H87" s="167"/>
      <c r="I87" s="167"/>
      <c r="J87" s="175"/>
    </row>
    <row r="88" spans="1:10" ht="17.5" thickBot="1" x14ac:dyDescent="0.45">
      <c r="A88" s="170">
        <v>89</v>
      </c>
      <c r="B88" s="168"/>
      <c r="C88" s="168"/>
      <c r="D88" s="177"/>
      <c r="E88" s="178"/>
      <c r="F88" s="178"/>
      <c r="G88" s="178"/>
      <c r="H88" s="178"/>
      <c r="I88" s="178"/>
      <c r="J88" s="179"/>
    </row>
    <row r="89" spans="1:10" ht="17" x14ac:dyDescent="0.4">
      <c r="A89" s="174">
        <v>90</v>
      </c>
      <c r="B89" s="164"/>
      <c r="C89" s="164"/>
      <c r="D89" s="171"/>
      <c r="E89" s="172"/>
      <c r="F89" s="172"/>
      <c r="G89" s="172"/>
      <c r="H89" s="172"/>
      <c r="I89" s="172"/>
      <c r="J89" s="173"/>
    </row>
    <row r="90" spans="1:10" ht="17" x14ac:dyDescent="0.4">
      <c r="A90" s="174">
        <v>91</v>
      </c>
      <c r="B90" s="165"/>
      <c r="C90" s="165"/>
      <c r="D90" s="166"/>
      <c r="E90" s="167"/>
      <c r="F90" s="167"/>
      <c r="G90" s="167"/>
      <c r="H90" s="167"/>
      <c r="I90" s="167"/>
      <c r="J90" s="175"/>
    </row>
    <row r="91" spans="1:10" ht="17.5" thickBot="1" x14ac:dyDescent="0.45">
      <c r="A91" s="176">
        <v>92</v>
      </c>
      <c r="B91" s="165"/>
      <c r="C91" s="165"/>
      <c r="D91" s="166"/>
      <c r="E91" s="167"/>
      <c r="F91" s="167"/>
      <c r="G91" s="167"/>
      <c r="H91" s="167"/>
      <c r="I91" s="167"/>
      <c r="J91" s="175"/>
    </row>
    <row r="92" spans="1:10" ht="17.5" thickBot="1" x14ac:dyDescent="0.45">
      <c r="A92" s="170">
        <v>93</v>
      </c>
      <c r="B92" s="168"/>
      <c r="C92" s="168"/>
      <c r="D92" s="177"/>
      <c r="E92" s="178"/>
      <c r="F92" s="178"/>
      <c r="G92" s="178"/>
      <c r="H92" s="178"/>
      <c r="I92" s="178"/>
      <c r="J92" s="179"/>
    </row>
    <row r="93" spans="1:10" x14ac:dyDescent="0.4">
      <c r="A93" s="174">
        <v>94</v>
      </c>
      <c r="B93" s="82"/>
      <c r="C93" s="82"/>
      <c r="D93" s="82"/>
      <c r="E93" s="82"/>
      <c r="F93" s="82"/>
      <c r="G93" s="82"/>
      <c r="H93" s="14"/>
      <c r="I93" s="82"/>
      <c r="J93" s="82"/>
    </row>
    <row r="94" spans="1:10" x14ac:dyDescent="0.4">
      <c r="A94" s="174">
        <v>95</v>
      </c>
      <c r="B94" s="82"/>
      <c r="C94" s="82"/>
      <c r="D94" s="82"/>
      <c r="E94" s="82"/>
      <c r="F94" s="82"/>
      <c r="G94" s="82"/>
      <c r="H94" s="14"/>
      <c r="I94" s="82"/>
      <c r="J94" s="82"/>
    </row>
    <row r="95" spans="1:10" ht="16" thickBot="1" x14ac:dyDescent="0.45">
      <c r="A95" s="176">
        <v>96</v>
      </c>
      <c r="B95" s="82"/>
      <c r="C95" s="82"/>
      <c r="D95" s="82"/>
      <c r="E95" s="82"/>
      <c r="F95" s="82"/>
      <c r="G95" s="82"/>
      <c r="H95" s="14"/>
      <c r="I95" s="82"/>
      <c r="J95" s="82"/>
    </row>
    <row r="96" spans="1:10" x14ac:dyDescent="0.4">
      <c r="A96" s="82"/>
      <c r="B96" s="82"/>
      <c r="C96" s="82"/>
      <c r="D96" s="82"/>
      <c r="E96" s="82"/>
      <c r="F96" s="82"/>
      <c r="G96" s="82"/>
      <c r="H96" s="14"/>
      <c r="I96" s="82"/>
      <c r="J96" s="82"/>
    </row>
    <row r="97" spans="1:10" x14ac:dyDescent="0.4">
      <c r="A97" s="82"/>
      <c r="B97" s="82"/>
      <c r="C97" s="82"/>
      <c r="D97" s="82"/>
      <c r="E97" s="82"/>
      <c r="F97" s="82"/>
      <c r="G97" s="82"/>
      <c r="H97" s="14"/>
      <c r="I97" s="82"/>
      <c r="J97" s="82"/>
    </row>
    <row r="98" spans="1:10" x14ac:dyDescent="0.4">
      <c r="A98" s="82"/>
      <c r="B98" s="82"/>
      <c r="C98" s="82"/>
      <c r="D98" s="82"/>
      <c r="E98" s="82"/>
      <c r="F98" s="82"/>
      <c r="G98" s="82"/>
      <c r="H98" s="14"/>
      <c r="I98" s="82"/>
      <c r="J98" s="82"/>
    </row>
    <row r="99" spans="1:10" x14ac:dyDescent="0.4">
      <c r="A99" s="82"/>
      <c r="B99" s="82"/>
      <c r="C99" s="82"/>
      <c r="D99" s="82"/>
      <c r="E99" s="82"/>
      <c r="F99" s="82"/>
      <c r="G99" s="82"/>
      <c r="H99" s="14"/>
      <c r="I99" s="82"/>
      <c r="J99" s="82"/>
    </row>
    <row r="100" spans="1:10" x14ac:dyDescent="0.4">
      <c r="A100" s="82"/>
      <c r="B100" s="82"/>
      <c r="C100" s="82"/>
      <c r="D100" s="82"/>
      <c r="E100" s="82"/>
      <c r="F100" s="82"/>
      <c r="G100" s="82"/>
      <c r="H100" s="14"/>
      <c r="I100" s="82"/>
      <c r="J100" s="82"/>
    </row>
    <row r="101" spans="1:10" x14ac:dyDescent="0.4">
      <c r="A101" s="82"/>
      <c r="B101" s="82"/>
      <c r="C101" s="82"/>
      <c r="D101" s="82"/>
      <c r="E101" s="82"/>
      <c r="F101" s="82"/>
      <c r="G101" s="82"/>
      <c r="H101" s="14"/>
      <c r="I101" s="82"/>
      <c r="J101" s="82"/>
    </row>
    <row r="102" spans="1:10" x14ac:dyDescent="0.4">
      <c r="A102" s="82"/>
      <c r="B102" s="82"/>
      <c r="C102" s="82"/>
      <c r="D102" s="82"/>
      <c r="E102" s="82"/>
      <c r="F102" s="82"/>
      <c r="G102" s="82"/>
      <c r="H102" s="14"/>
      <c r="I102" s="82"/>
      <c r="J102" s="82"/>
    </row>
    <row r="103" spans="1:10" x14ac:dyDescent="0.4">
      <c r="A103" s="82"/>
      <c r="B103" s="82"/>
      <c r="C103" s="82"/>
      <c r="D103" s="82"/>
      <c r="E103" s="82"/>
      <c r="F103" s="82"/>
      <c r="G103" s="82"/>
      <c r="H103" s="14"/>
      <c r="I103" s="82"/>
      <c r="J103" s="82"/>
    </row>
    <row r="104" spans="1:10" x14ac:dyDescent="0.4">
      <c r="A104" s="82"/>
    </row>
    <row r="105" spans="1:10" x14ac:dyDescent="0.4">
      <c r="A105" s="82"/>
    </row>
    <row r="106" spans="1:10" x14ac:dyDescent="0.4">
      <c r="A106" s="82"/>
    </row>
  </sheetData>
  <autoFilter ref="A3:J37">
    <sortState ref="A4:J95">
      <sortCondition ref="H3:H37"/>
    </sortState>
  </autoFilter>
  <sortState ref="A4:L99">
    <sortCondition descending="1" ref="G4:G99"/>
    <sortCondition descending="1" ref="I4:I99"/>
    <sortCondition ref="A4:A99"/>
    <sortCondition ref="D4:D99"/>
    <sortCondition ref="H4:H99"/>
    <sortCondition descending="1" ref="J4:J99"/>
  </sortState>
  <mergeCells count="2">
    <mergeCell ref="A1:J1"/>
    <mergeCell ref="A2:J2"/>
  </mergeCells>
  <phoneticPr fontId="3" type="noConversion"/>
  <printOptions horizontalCentered="1"/>
  <pageMargins left="0.39370078740157483" right="0.39370078740157483" top="0.59055118110236227" bottom="0.59055118110236227" header="0.19685039370078741" footer="0.19685039370078741"/>
  <pageSetup paperSize="9" scale="87" fitToHeight="5" orientation="portrait" r:id="rId1"/>
  <headerFooter>
    <oddHeader>&amp;R&amp;D    &amp;T</oddHeader>
    <oddFooter>&amp;C裁判長：　　　　　　　　　　　　競賽組：　　　　　　　　　　　　紀錄組：</oddFooter>
  </headerFooter>
  <rowBreaks count="2" manualBreakCount="2">
    <brk id="7" max="9" man="1"/>
    <brk id="11" max="11" man="1"/>
  </rowBreaks>
  <colBreaks count="2" manualBreakCount="2">
    <brk id="1" max="14" man="1"/>
    <brk id="8" max="1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FF0000"/>
    <pageSetUpPr fitToPage="1"/>
  </sheetPr>
  <dimension ref="A1:J107"/>
  <sheetViews>
    <sheetView view="pageBreakPreview" zoomScale="110" zoomScaleSheetLayoutView="110" workbookViewId="0">
      <pane xSplit="7" ySplit="3" topLeftCell="H4" activePane="bottomRight" state="frozen"/>
      <selection activeCell="H2" sqref="H2:J14"/>
      <selection pane="topRight" activeCell="H2" sqref="H2:J14"/>
      <selection pane="bottomLeft" activeCell="H2" sqref="H2:J14"/>
      <selection pane="bottomRight" activeCell="C17" sqref="C17:C18"/>
    </sheetView>
  </sheetViews>
  <sheetFormatPr defaultColWidth="9" defaultRowHeight="15.5" x14ac:dyDescent="0.4"/>
  <cols>
    <col min="1" max="1" width="8.08984375" style="4" customWidth="1"/>
    <col min="2" max="2" width="36.36328125" style="4" bestFit="1" customWidth="1"/>
    <col min="3" max="3" width="9.453125" style="4" bestFit="1" customWidth="1"/>
    <col min="4" max="4" width="5.81640625" style="4" bestFit="1" customWidth="1"/>
    <col min="5" max="6" width="12" style="4" bestFit="1" customWidth="1"/>
    <col min="7" max="7" width="11.36328125" style="4" customWidth="1"/>
    <col min="8" max="8" width="8.6328125" style="28" customWidth="1"/>
    <col min="9" max="10" width="6.6328125" style="4" customWidth="1"/>
    <col min="11" max="16384" width="9" style="4"/>
  </cols>
  <sheetData>
    <row r="1" spans="1:10" ht="20.5" x14ac:dyDescent="0.4">
      <c r="A1" s="476" t="s">
        <v>367</v>
      </c>
      <c r="B1" s="476"/>
      <c r="C1" s="476"/>
      <c r="D1" s="476"/>
      <c r="E1" s="476"/>
      <c r="F1" s="476"/>
      <c r="G1" s="476"/>
      <c r="H1" s="476"/>
      <c r="I1" s="476"/>
      <c r="J1" s="476"/>
    </row>
    <row r="2" spans="1:10" ht="20.5" x14ac:dyDescent="0.4">
      <c r="A2" s="477" t="s">
        <v>371</v>
      </c>
      <c r="B2" s="477"/>
      <c r="C2" s="477"/>
      <c r="D2" s="477"/>
      <c r="E2" s="477"/>
      <c r="F2" s="477"/>
      <c r="G2" s="477"/>
      <c r="H2" s="477"/>
      <c r="I2" s="477"/>
      <c r="J2" s="477"/>
    </row>
    <row r="3" spans="1:10" ht="16" thickBot="1" x14ac:dyDescent="0.45">
      <c r="A3" s="97" t="s">
        <v>0</v>
      </c>
      <c r="B3" s="97" t="s">
        <v>1</v>
      </c>
      <c r="C3" s="97" t="s">
        <v>13</v>
      </c>
      <c r="D3" s="97" t="s">
        <v>2</v>
      </c>
      <c r="E3" s="97" t="s">
        <v>456</v>
      </c>
      <c r="F3" s="97" t="s">
        <v>456</v>
      </c>
      <c r="G3" s="86" t="s">
        <v>3</v>
      </c>
      <c r="H3" s="169" t="s">
        <v>31</v>
      </c>
      <c r="I3" s="97" t="s">
        <v>4</v>
      </c>
      <c r="J3" s="97" t="s">
        <v>35</v>
      </c>
    </row>
    <row r="4" spans="1:10" x14ac:dyDescent="0.4">
      <c r="A4" s="384">
        <v>1</v>
      </c>
      <c r="B4" s="444" t="s">
        <v>397</v>
      </c>
      <c r="C4" s="444" t="s">
        <v>403</v>
      </c>
      <c r="D4" s="385" t="s">
        <v>443</v>
      </c>
      <c r="E4" s="386">
        <v>302</v>
      </c>
      <c r="F4" s="386">
        <v>303</v>
      </c>
      <c r="G4" s="386">
        <f t="shared" ref="G4:G18" si="0">SUM(E4:F4)</f>
        <v>605</v>
      </c>
      <c r="H4" s="386">
        <f t="shared" ref="H4:H18" si="1">RANK(G4,$G$4:$G$99)</f>
        <v>1</v>
      </c>
      <c r="I4" s="386">
        <v>12</v>
      </c>
      <c r="J4" s="394">
        <v>3</v>
      </c>
    </row>
    <row r="5" spans="1:10" x14ac:dyDescent="0.4">
      <c r="A5" s="387">
        <v>9</v>
      </c>
      <c r="B5" s="445" t="s">
        <v>397</v>
      </c>
      <c r="C5" s="445" t="s">
        <v>411</v>
      </c>
      <c r="D5" s="388" t="s">
        <v>460</v>
      </c>
      <c r="E5" s="389">
        <v>284</v>
      </c>
      <c r="F5" s="389">
        <v>287</v>
      </c>
      <c r="G5" s="389">
        <f t="shared" si="0"/>
        <v>571</v>
      </c>
      <c r="H5" s="389">
        <f t="shared" si="1"/>
        <v>2</v>
      </c>
      <c r="I5" s="389">
        <v>10</v>
      </c>
      <c r="J5" s="395">
        <v>4</v>
      </c>
    </row>
    <row r="6" spans="1:10" x14ac:dyDescent="0.4">
      <c r="A6" s="387">
        <v>14</v>
      </c>
      <c r="B6" s="445" t="s">
        <v>401</v>
      </c>
      <c r="C6" s="445" t="s">
        <v>463</v>
      </c>
      <c r="D6" s="388" t="s">
        <v>452</v>
      </c>
      <c r="E6" s="389">
        <v>271</v>
      </c>
      <c r="F6" s="389">
        <v>288</v>
      </c>
      <c r="G6" s="389">
        <f t="shared" si="0"/>
        <v>559</v>
      </c>
      <c r="H6" s="389">
        <f t="shared" si="1"/>
        <v>3</v>
      </c>
      <c r="I6" s="389">
        <v>11</v>
      </c>
      <c r="J6" s="395">
        <v>2</v>
      </c>
    </row>
    <row r="7" spans="1:10" ht="16" thickBot="1" x14ac:dyDescent="0.45">
      <c r="A7" s="390">
        <v>5</v>
      </c>
      <c r="B7" s="446" t="s">
        <v>399</v>
      </c>
      <c r="C7" s="446" t="s">
        <v>407</v>
      </c>
      <c r="D7" s="391" t="s">
        <v>447</v>
      </c>
      <c r="E7" s="392">
        <v>274</v>
      </c>
      <c r="F7" s="392">
        <v>284</v>
      </c>
      <c r="G7" s="392">
        <f t="shared" si="0"/>
        <v>558</v>
      </c>
      <c r="H7" s="392">
        <f t="shared" si="1"/>
        <v>4</v>
      </c>
      <c r="I7" s="392">
        <v>8</v>
      </c>
      <c r="J7" s="396">
        <v>2</v>
      </c>
    </row>
    <row r="8" spans="1:10" x14ac:dyDescent="0.4">
      <c r="A8" s="384">
        <v>8</v>
      </c>
      <c r="B8" s="444" t="s">
        <v>439</v>
      </c>
      <c r="C8" s="444" t="s">
        <v>410</v>
      </c>
      <c r="D8" s="385" t="s">
        <v>449</v>
      </c>
      <c r="E8" s="386">
        <v>250</v>
      </c>
      <c r="F8" s="386">
        <v>272</v>
      </c>
      <c r="G8" s="386">
        <f t="shared" si="0"/>
        <v>522</v>
      </c>
      <c r="H8" s="386">
        <f t="shared" si="1"/>
        <v>5</v>
      </c>
      <c r="I8" s="386">
        <v>4</v>
      </c>
      <c r="J8" s="394">
        <v>2</v>
      </c>
    </row>
    <row r="9" spans="1:10" x14ac:dyDescent="0.4">
      <c r="A9" s="387">
        <v>13</v>
      </c>
      <c r="B9" s="445" t="s">
        <v>437</v>
      </c>
      <c r="C9" s="445" t="s">
        <v>414</v>
      </c>
      <c r="D9" s="388" t="s">
        <v>451</v>
      </c>
      <c r="E9" s="389">
        <v>253</v>
      </c>
      <c r="F9" s="389">
        <v>255</v>
      </c>
      <c r="G9" s="389">
        <f t="shared" si="0"/>
        <v>508</v>
      </c>
      <c r="H9" s="389">
        <f t="shared" si="1"/>
        <v>6</v>
      </c>
      <c r="I9" s="389">
        <v>6</v>
      </c>
      <c r="J9" s="395">
        <v>0</v>
      </c>
    </row>
    <row r="10" spans="1:10" x14ac:dyDescent="0.4">
      <c r="A10" s="387">
        <v>15</v>
      </c>
      <c r="B10" s="445" t="s">
        <v>438</v>
      </c>
      <c r="C10" s="445" t="s">
        <v>416</v>
      </c>
      <c r="D10" s="388" t="s">
        <v>458</v>
      </c>
      <c r="E10" s="389">
        <v>247</v>
      </c>
      <c r="F10" s="389">
        <v>247</v>
      </c>
      <c r="G10" s="389">
        <f t="shared" si="0"/>
        <v>494</v>
      </c>
      <c r="H10" s="389">
        <f t="shared" si="1"/>
        <v>7</v>
      </c>
      <c r="I10" s="389">
        <v>2</v>
      </c>
      <c r="J10" s="395">
        <v>0</v>
      </c>
    </row>
    <row r="11" spans="1:10" ht="16" thickBot="1" x14ac:dyDescent="0.45">
      <c r="A11" s="390">
        <v>6</v>
      </c>
      <c r="B11" s="446" t="s">
        <v>386</v>
      </c>
      <c r="C11" s="446" t="s">
        <v>408</v>
      </c>
      <c r="D11" s="391" t="s">
        <v>448</v>
      </c>
      <c r="E11" s="392">
        <v>249</v>
      </c>
      <c r="F11" s="392">
        <v>242</v>
      </c>
      <c r="G11" s="392">
        <f t="shared" si="0"/>
        <v>491</v>
      </c>
      <c r="H11" s="392">
        <f t="shared" si="1"/>
        <v>8</v>
      </c>
      <c r="I11" s="392">
        <v>9</v>
      </c>
      <c r="J11" s="396">
        <v>3</v>
      </c>
    </row>
    <row r="12" spans="1:10" x14ac:dyDescent="0.4">
      <c r="A12" s="384">
        <v>3</v>
      </c>
      <c r="B12" s="444" t="s">
        <v>386</v>
      </c>
      <c r="C12" s="444" t="s">
        <v>405</v>
      </c>
      <c r="D12" s="385" t="s">
        <v>445</v>
      </c>
      <c r="E12" s="386">
        <v>245</v>
      </c>
      <c r="F12" s="386">
        <v>241</v>
      </c>
      <c r="G12" s="386">
        <f t="shared" si="0"/>
        <v>486</v>
      </c>
      <c r="H12" s="386">
        <f t="shared" si="1"/>
        <v>9</v>
      </c>
      <c r="I12" s="386">
        <v>3</v>
      </c>
      <c r="J12" s="394">
        <v>1</v>
      </c>
    </row>
    <row r="13" spans="1:10" x14ac:dyDescent="0.4">
      <c r="A13" s="387">
        <v>11</v>
      </c>
      <c r="B13" s="445" t="s">
        <v>400</v>
      </c>
      <c r="C13" s="445" t="s">
        <v>412</v>
      </c>
      <c r="D13" s="388" t="s">
        <v>462</v>
      </c>
      <c r="E13" s="389">
        <v>225</v>
      </c>
      <c r="F13" s="389">
        <v>238</v>
      </c>
      <c r="G13" s="389">
        <f t="shared" si="0"/>
        <v>463</v>
      </c>
      <c r="H13" s="389">
        <f t="shared" si="1"/>
        <v>10</v>
      </c>
      <c r="I13" s="389">
        <v>4</v>
      </c>
      <c r="J13" s="395">
        <v>1</v>
      </c>
    </row>
    <row r="14" spans="1:10" x14ac:dyDescent="0.4">
      <c r="A14" s="387">
        <v>2</v>
      </c>
      <c r="B14" s="445" t="s">
        <v>398</v>
      </c>
      <c r="C14" s="445" t="s">
        <v>404</v>
      </c>
      <c r="D14" s="388" t="s">
        <v>444</v>
      </c>
      <c r="E14" s="389">
        <v>236</v>
      </c>
      <c r="F14" s="389">
        <v>217</v>
      </c>
      <c r="G14" s="389">
        <f t="shared" si="0"/>
        <v>453</v>
      </c>
      <c r="H14" s="389">
        <f t="shared" si="1"/>
        <v>11</v>
      </c>
      <c r="I14" s="389">
        <v>4</v>
      </c>
      <c r="J14" s="395">
        <v>2</v>
      </c>
    </row>
    <row r="15" spans="1:10" ht="16" thickBot="1" x14ac:dyDescent="0.45">
      <c r="A15" s="390">
        <v>12</v>
      </c>
      <c r="B15" s="446" t="s">
        <v>417</v>
      </c>
      <c r="C15" s="446" t="s">
        <v>413</v>
      </c>
      <c r="D15" s="391" t="s">
        <v>450</v>
      </c>
      <c r="E15" s="392">
        <v>211</v>
      </c>
      <c r="F15" s="392">
        <v>213</v>
      </c>
      <c r="G15" s="392">
        <f t="shared" si="0"/>
        <v>424</v>
      </c>
      <c r="H15" s="392">
        <f t="shared" si="1"/>
        <v>12</v>
      </c>
      <c r="I15" s="392">
        <v>0</v>
      </c>
      <c r="J15" s="396">
        <v>0</v>
      </c>
    </row>
    <row r="16" spans="1:10" x14ac:dyDescent="0.4">
      <c r="A16" s="384">
        <v>4</v>
      </c>
      <c r="B16" s="444" t="s">
        <v>436</v>
      </c>
      <c r="C16" s="444" t="s">
        <v>406</v>
      </c>
      <c r="D16" s="385" t="s">
        <v>446</v>
      </c>
      <c r="E16" s="386">
        <v>229</v>
      </c>
      <c r="F16" s="386">
        <v>191</v>
      </c>
      <c r="G16" s="386">
        <f t="shared" si="0"/>
        <v>420</v>
      </c>
      <c r="H16" s="386">
        <f t="shared" si="1"/>
        <v>13</v>
      </c>
      <c r="I16" s="386">
        <v>3</v>
      </c>
      <c r="J16" s="394">
        <v>1</v>
      </c>
    </row>
    <row r="17" spans="1:10" x14ac:dyDescent="0.4">
      <c r="A17" s="387">
        <v>7</v>
      </c>
      <c r="B17" s="445" t="s">
        <v>387</v>
      </c>
      <c r="C17" s="445" t="s">
        <v>409</v>
      </c>
      <c r="D17" s="388" t="s">
        <v>459</v>
      </c>
      <c r="E17" s="389">
        <v>218</v>
      </c>
      <c r="F17" s="389">
        <v>196</v>
      </c>
      <c r="G17" s="389">
        <f t="shared" si="0"/>
        <v>414</v>
      </c>
      <c r="H17" s="389">
        <f t="shared" si="1"/>
        <v>14</v>
      </c>
      <c r="I17" s="389">
        <v>3</v>
      </c>
      <c r="J17" s="395">
        <v>1</v>
      </c>
    </row>
    <row r="18" spans="1:10" x14ac:dyDescent="0.4">
      <c r="A18" s="387">
        <v>10</v>
      </c>
      <c r="B18" s="445" t="s">
        <v>387</v>
      </c>
      <c r="C18" s="445" t="s">
        <v>441</v>
      </c>
      <c r="D18" s="388" t="s">
        <v>461</v>
      </c>
      <c r="E18" s="389">
        <v>76</v>
      </c>
      <c r="F18" s="389">
        <v>89</v>
      </c>
      <c r="G18" s="389">
        <f t="shared" si="0"/>
        <v>165</v>
      </c>
      <c r="H18" s="389">
        <f t="shared" si="1"/>
        <v>15</v>
      </c>
      <c r="I18" s="389">
        <v>1</v>
      </c>
      <c r="J18" s="395">
        <v>0</v>
      </c>
    </row>
    <row r="19" spans="1:10" ht="16" thickBot="1" x14ac:dyDescent="0.45">
      <c r="A19" s="390">
        <v>19</v>
      </c>
      <c r="B19" s="438"/>
      <c r="C19" s="438"/>
      <c r="D19" s="391"/>
      <c r="E19" s="392"/>
      <c r="F19" s="392"/>
      <c r="G19" s="392"/>
      <c r="H19" s="392"/>
      <c r="I19" s="392"/>
      <c r="J19" s="396"/>
    </row>
    <row r="20" spans="1:10" ht="17" x14ac:dyDescent="0.4">
      <c r="A20" s="174">
        <v>20</v>
      </c>
      <c r="B20" s="164"/>
      <c r="C20" s="164"/>
      <c r="D20" s="171"/>
      <c r="E20" s="172"/>
      <c r="F20" s="172"/>
      <c r="G20" s="172"/>
      <c r="H20" s="172"/>
      <c r="I20" s="172"/>
      <c r="J20" s="173"/>
    </row>
    <row r="21" spans="1:10" ht="17" x14ac:dyDescent="0.4">
      <c r="A21" s="174">
        <v>21</v>
      </c>
      <c r="B21" s="165"/>
      <c r="C21" s="165"/>
      <c r="D21" s="166"/>
      <c r="E21" s="167"/>
      <c r="F21" s="167"/>
      <c r="G21" s="167"/>
      <c r="H21" s="167"/>
      <c r="I21" s="167"/>
      <c r="J21" s="175"/>
    </row>
    <row r="22" spans="1:10" ht="17.5" thickBot="1" x14ac:dyDescent="0.45">
      <c r="A22" s="176">
        <v>22</v>
      </c>
      <c r="B22" s="165"/>
      <c r="C22" s="165"/>
      <c r="D22" s="166"/>
      <c r="E22" s="167"/>
      <c r="F22" s="167"/>
      <c r="G22" s="167"/>
      <c r="H22" s="167"/>
      <c r="I22" s="167"/>
      <c r="J22" s="175"/>
    </row>
    <row r="23" spans="1:10" ht="17.5" thickBot="1" x14ac:dyDescent="0.45">
      <c r="A23" s="170">
        <v>23</v>
      </c>
      <c r="B23" s="168"/>
      <c r="C23" s="168"/>
      <c r="D23" s="177"/>
      <c r="E23" s="178"/>
      <c r="F23" s="178"/>
      <c r="G23" s="172"/>
      <c r="H23" s="172"/>
      <c r="I23" s="178"/>
      <c r="J23" s="179"/>
    </row>
    <row r="24" spans="1:10" ht="17" x14ac:dyDescent="0.4">
      <c r="A24" s="174">
        <v>24</v>
      </c>
      <c r="B24" s="164"/>
      <c r="C24" s="164"/>
      <c r="D24" s="171"/>
      <c r="E24" s="172"/>
      <c r="F24" s="172"/>
      <c r="G24" s="167"/>
      <c r="H24" s="167"/>
      <c r="I24" s="172"/>
      <c r="J24" s="173"/>
    </row>
    <row r="25" spans="1:10" ht="17.5" thickBot="1" x14ac:dyDescent="0.45">
      <c r="A25" s="174">
        <v>25</v>
      </c>
      <c r="B25" s="165"/>
      <c r="C25" s="165"/>
      <c r="D25" s="166"/>
      <c r="E25" s="167"/>
      <c r="F25" s="167"/>
      <c r="G25" s="167"/>
      <c r="H25" s="167"/>
      <c r="I25" s="167"/>
      <c r="J25" s="175"/>
    </row>
    <row r="26" spans="1:10" ht="17.5" thickBot="1" x14ac:dyDescent="0.45">
      <c r="A26" s="176">
        <v>26</v>
      </c>
      <c r="B26" s="165"/>
      <c r="C26" s="165"/>
      <c r="D26" s="166"/>
      <c r="E26" s="167"/>
      <c r="F26" s="167"/>
      <c r="G26" s="172"/>
      <c r="H26" s="172"/>
      <c r="I26" s="167"/>
      <c r="J26" s="175"/>
    </row>
    <row r="27" spans="1:10" ht="17.5" thickBot="1" x14ac:dyDescent="0.45">
      <c r="A27" s="170">
        <v>27</v>
      </c>
      <c r="B27" s="168"/>
      <c r="C27" s="168"/>
      <c r="D27" s="177"/>
      <c r="E27" s="178"/>
      <c r="F27" s="178"/>
      <c r="G27" s="167"/>
      <c r="H27" s="167"/>
      <c r="I27" s="178"/>
      <c r="J27" s="179"/>
    </row>
    <row r="28" spans="1:10" ht="17.5" thickBot="1" x14ac:dyDescent="0.45">
      <c r="A28" s="170">
        <v>28</v>
      </c>
      <c r="B28" s="164"/>
      <c r="C28" s="164"/>
      <c r="D28" s="171"/>
      <c r="E28" s="172"/>
      <c r="F28" s="172"/>
      <c r="G28" s="167"/>
      <c r="H28" s="167"/>
      <c r="I28" s="172"/>
      <c r="J28" s="173"/>
    </row>
    <row r="29" spans="1:10" ht="17" x14ac:dyDescent="0.4">
      <c r="A29" s="174">
        <v>29</v>
      </c>
      <c r="B29" s="165"/>
      <c r="C29" s="165"/>
      <c r="D29" s="166"/>
      <c r="E29" s="167"/>
      <c r="F29" s="167"/>
      <c r="G29" s="172"/>
      <c r="H29" s="172"/>
      <c r="I29" s="167"/>
      <c r="J29" s="175"/>
    </row>
    <row r="30" spans="1:10" ht="17" x14ac:dyDescent="0.4">
      <c r="A30" s="174">
        <v>30</v>
      </c>
      <c r="B30" s="165"/>
      <c r="C30" s="165"/>
      <c r="D30" s="166"/>
      <c r="E30" s="167"/>
      <c r="F30" s="167"/>
      <c r="G30" s="167"/>
      <c r="H30" s="167"/>
      <c r="I30" s="167"/>
      <c r="J30" s="175"/>
    </row>
    <row r="31" spans="1:10" ht="17.5" thickBot="1" x14ac:dyDescent="0.45">
      <c r="A31" s="176">
        <v>31</v>
      </c>
      <c r="B31" s="168"/>
      <c r="C31" s="168"/>
      <c r="D31" s="177"/>
      <c r="E31" s="178"/>
      <c r="F31" s="178"/>
      <c r="G31" s="167"/>
      <c r="H31" s="167"/>
      <c r="I31" s="178"/>
      <c r="J31" s="179"/>
    </row>
    <row r="32" spans="1:10" ht="17" x14ac:dyDescent="0.4">
      <c r="A32" s="170">
        <v>32</v>
      </c>
      <c r="B32" s="164"/>
      <c r="C32" s="164"/>
      <c r="D32" s="171"/>
      <c r="E32" s="172"/>
      <c r="F32" s="172"/>
      <c r="G32" s="172"/>
      <c r="H32" s="172"/>
      <c r="I32" s="172"/>
      <c r="J32" s="173"/>
    </row>
    <row r="33" spans="1:10" ht="17" x14ac:dyDescent="0.4">
      <c r="A33" s="174">
        <v>33</v>
      </c>
      <c r="B33" s="165"/>
      <c r="C33" s="165"/>
      <c r="D33" s="166"/>
      <c r="E33" s="167"/>
      <c r="F33" s="167"/>
      <c r="G33" s="167"/>
      <c r="H33" s="167"/>
      <c r="I33" s="167"/>
      <c r="J33" s="175"/>
    </row>
    <row r="34" spans="1:10" ht="17.5" thickBot="1" x14ac:dyDescent="0.45">
      <c r="A34" s="174">
        <v>34</v>
      </c>
      <c r="B34" s="165"/>
      <c r="C34" s="165"/>
      <c r="D34" s="166"/>
      <c r="E34" s="167"/>
      <c r="F34" s="167"/>
      <c r="G34" s="167"/>
      <c r="H34" s="167"/>
      <c r="I34" s="167"/>
      <c r="J34" s="175"/>
    </row>
    <row r="35" spans="1:10" ht="17.5" thickBot="1" x14ac:dyDescent="0.45">
      <c r="A35" s="176">
        <v>35</v>
      </c>
      <c r="B35" s="168"/>
      <c r="C35" s="168"/>
      <c r="D35" s="177"/>
      <c r="E35" s="178"/>
      <c r="F35" s="178"/>
      <c r="G35" s="172"/>
      <c r="H35" s="172"/>
      <c r="I35" s="178"/>
      <c r="J35" s="179"/>
    </row>
    <row r="36" spans="1:10" ht="17.5" thickBot="1" x14ac:dyDescent="0.45">
      <c r="A36" s="170">
        <v>36</v>
      </c>
      <c r="B36" s="164"/>
      <c r="C36" s="164"/>
      <c r="D36" s="171"/>
      <c r="E36" s="172"/>
      <c r="F36" s="172"/>
      <c r="G36" s="167"/>
      <c r="H36" s="167"/>
      <c r="I36" s="172"/>
      <c r="J36" s="173"/>
    </row>
    <row r="37" spans="1:10" ht="17.5" thickBot="1" x14ac:dyDescent="0.45">
      <c r="A37" s="170">
        <v>37</v>
      </c>
      <c r="B37" s="165"/>
      <c r="C37" s="165"/>
      <c r="D37" s="166"/>
      <c r="E37" s="167"/>
      <c r="F37" s="167"/>
      <c r="G37" s="167"/>
      <c r="H37" s="167"/>
      <c r="I37" s="167"/>
      <c r="J37" s="175"/>
    </row>
    <row r="38" spans="1:10" ht="17" x14ac:dyDescent="0.4">
      <c r="A38" s="174">
        <v>38</v>
      </c>
      <c r="B38" s="165"/>
      <c r="C38" s="165"/>
      <c r="D38" s="166"/>
      <c r="E38" s="167"/>
      <c r="F38" s="167"/>
      <c r="G38" s="172"/>
      <c r="H38" s="172"/>
      <c r="I38" s="167"/>
      <c r="J38" s="175"/>
    </row>
    <row r="39" spans="1:10" ht="17.5" thickBot="1" x14ac:dyDescent="0.45">
      <c r="A39" s="174">
        <v>39</v>
      </c>
      <c r="B39" s="168"/>
      <c r="C39" s="168"/>
      <c r="D39" s="177"/>
      <c r="E39" s="178"/>
      <c r="F39" s="178"/>
      <c r="G39" s="167"/>
      <c r="H39" s="167"/>
      <c r="I39" s="178"/>
      <c r="J39" s="179"/>
    </row>
    <row r="40" spans="1:10" ht="17.5" thickBot="1" x14ac:dyDescent="0.45">
      <c r="A40" s="176">
        <v>40</v>
      </c>
      <c r="B40" s="164"/>
      <c r="C40" s="164"/>
      <c r="D40" s="171"/>
      <c r="E40" s="172"/>
      <c r="F40" s="172"/>
      <c r="G40" s="167"/>
      <c r="H40" s="167"/>
      <c r="I40" s="172"/>
      <c r="J40" s="173"/>
    </row>
    <row r="41" spans="1:10" ht="17" x14ac:dyDescent="0.4">
      <c r="A41" s="170">
        <v>41</v>
      </c>
      <c r="B41" s="165"/>
      <c r="C41" s="165"/>
      <c r="D41" s="166"/>
      <c r="E41" s="167"/>
      <c r="F41" s="167"/>
      <c r="G41" s="172"/>
      <c r="H41" s="172"/>
      <c r="I41" s="167"/>
      <c r="J41" s="175"/>
    </row>
    <row r="42" spans="1:10" ht="17" x14ac:dyDescent="0.4">
      <c r="A42" s="174">
        <v>42</v>
      </c>
      <c r="B42" s="165"/>
      <c r="C42" s="165"/>
      <c r="D42" s="166"/>
      <c r="E42" s="167"/>
      <c r="F42" s="167"/>
      <c r="G42" s="167"/>
      <c r="H42" s="167"/>
      <c r="I42" s="167"/>
      <c r="J42" s="175"/>
    </row>
    <row r="43" spans="1:10" ht="17.5" thickBot="1" x14ac:dyDescent="0.45">
      <c r="A43" s="174">
        <v>43</v>
      </c>
      <c r="B43" s="168"/>
      <c r="C43" s="168"/>
      <c r="D43" s="177"/>
      <c r="E43" s="178"/>
      <c r="F43" s="178"/>
      <c r="G43" s="167"/>
      <c r="H43" s="167"/>
      <c r="I43" s="178"/>
      <c r="J43" s="179"/>
    </row>
    <row r="44" spans="1:10" ht="17.5" thickBot="1" x14ac:dyDescent="0.45">
      <c r="A44" s="176">
        <v>44</v>
      </c>
      <c r="B44" s="164"/>
      <c r="C44" s="164"/>
      <c r="D44" s="171"/>
      <c r="E44" s="172"/>
      <c r="F44" s="172"/>
      <c r="G44" s="172"/>
      <c r="H44" s="172"/>
      <c r="I44" s="172"/>
      <c r="J44" s="173"/>
    </row>
    <row r="45" spans="1:10" ht="17.5" thickBot="1" x14ac:dyDescent="0.45">
      <c r="A45" s="170">
        <v>45</v>
      </c>
      <c r="B45" s="165"/>
      <c r="C45" s="165"/>
      <c r="D45" s="166"/>
      <c r="E45" s="167"/>
      <c r="F45" s="167"/>
      <c r="G45" s="167"/>
      <c r="H45" s="167"/>
      <c r="I45" s="167"/>
      <c r="J45" s="175"/>
    </row>
    <row r="46" spans="1:10" ht="17.5" thickBot="1" x14ac:dyDescent="0.45">
      <c r="A46" s="170">
        <v>46</v>
      </c>
      <c r="B46" s="165"/>
      <c r="C46" s="165"/>
      <c r="D46" s="166"/>
      <c r="E46" s="167"/>
      <c r="F46" s="167"/>
      <c r="G46" s="167"/>
      <c r="H46" s="167"/>
      <c r="I46" s="167"/>
      <c r="J46" s="175"/>
    </row>
    <row r="47" spans="1:10" ht="17.5" thickBot="1" x14ac:dyDescent="0.45">
      <c r="A47" s="174">
        <v>47</v>
      </c>
      <c r="B47" s="168"/>
      <c r="C47" s="168"/>
      <c r="D47" s="177"/>
      <c r="E47" s="178"/>
      <c r="F47" s="178"/>
      <c r="G47" s="172"/>
      <c r="H47" s="172"/>
      <c r="I47" s="178"/>
      <c r="J47" s="179"/>
    </row>
    <row r="48" spans="1:10" ht="17" x14ac:dyDescent="0.4">
      <c r="A48" s="174">
        <v>48</v>
      </c>
      <c r="B48" s="164"/>
      <c r="C48" s="164"/>
      <c r="D48" s="171"/>
      <c r="E48" s="172"/>
      <c r="F48" s="172"/>
      <c r="G48" s="167"/>
      <c r="H48" s="167"/>
      <c r="I48" s="172"/>
      <c r="J48" s="173"/>
    </row>
    <row r="49" spans="1:10" ht="17.5" thickBot="1" x14ac:dyDescent="0.45">
      <c r="A49" s="176">
        <v>49</v>
      </c>
      <c r="B49" s="165"/>
      <c r="C49" s="165"/>
      <c r="D49" s="166"/>
      <c r="E49" s="167"/>
      <c r="F49" s="167"/>
      <c r="G49" s="167"/>
      <c r="H49" s="167"/>
      <c r="I49" s="167"/>
      <c r="J49" s="175"/>
    </row>
    <row r="50" spans="1:10" ht="17" x14ac:dyDescent="0.4">
      <c r="A50" s="170">
        <v>50</v>
      </c>
      <c r="B50" s="165"/>
      <c r="C50" s="165"/>
      <c r="D50" s="166"/>
      <c r="E50" s="167"/>
      <c r="F50" s="167"/>
      <c r="G50" s="172"/>
      <c r="H50" s="172"/>
      <c r="I50" s="167"/>
      <c r="J50" s="175"/>
    </row>
    <row r="51" spans="1:10" ht="17.5" thickBot="1" x14ac:dyDescent="0.45">
      <c r="A51" s="174">
        <v>51</v>
      </c>
      <c r="B51" s="168"/>
      <c r="C51" s="168"/>
      <c r="D51" s="177"/>
      <c r="E51" s="178"/>
      <c r="F51" s="178"/>
      <c r="G51" s="167"/>
      <c r="H51" s="167"/>
      <c r="I51" s="178"/>
      <c r="J51" s="179"/>
    </row>
    <row r="52" spans="1:10" ht="17.5" thickBot="1" x14ac:dyDescent="0.45">
      <c r="A52" s="174">
        <v>52</v>
      </c>
      <c r="B52" s="164"/>
      <c r="C52" s="164"/>
      <c r="D52" s="171"/>
      <c r="E52" s="172"/>
      <c r="F52" s="172"/>
      <c r="G52" s="167"/>
      <c r="H52" s="167"/>
      <c r="I52" s="172"/>
      <c r="J52" s="173"/>
    </row>
    <row r="53" spans="1:10" ht="17.5" thickBot="1" x14ac:dyDescent="0.45">
      <c r="A53" s="176">
        <v>53</v>
      </c>
      <c r="B53" s="165"/>
      <c r="C53" s="165"/>
      <c r="D53" s="166"/>
      <c r="E53" s="167"/>
      <c r="F53" s="167"/>
      <c r="G53" s="172"/>
      <c r="H53" s="172"/>
      <c r="I53" s="167"/>
      <c r="J53" s="175"/>
    </row>
    <row r="54" spans="1:10" ht="17.5" thickBot="1" x14ac:dyDescent="0.45">
      <c r="A54" s="170">
        <v>54</v>
      </c>
      <c r="B54" s="165"/>
      <c r="C54" s="165"/>
      <c r="D54" s="166"/>
      <c r="E54" s="167"/>
      <c r="F54" s="167"/>
      <c r="G54" s="167"/>
      <c r="H54" s="167"/>
      <c r="I54" s="167"/>
      <c r="J54" s="175"/>
    </row>
    <row r="55" spans="1:10" ht="17.5" thickBot="1" x14ac:dyDescent="0.45">
      <c r="A55" s="170">
        <v>55</v>
      </c>
      <c r="B55" s="168"/>
      <c r="C55" s="168"/>
      <c r="D55" s="177"/>
      <c r="E55" s="178"/>
      <c r="F55" s="178"/>
      <c r="G55" s="167"/>
      <c r="H55" s="167"/>
      <c r="I55" s="178"/>
      <c r="J55" s="179"/>
    </row>
    <row r="56" spans="1:10" ht="17" x14ac:dyDescent="0.4">
      <c r="A56" s="174">
        <v>56</v>
      </c>
      <c r="B56" s="164"/>
      <c r="C56" s="164"/>
      <c r="D56" s="171"/>
      <c r="E56" s="172"/>
      <c r="F56" s="172"/>
      <c r="G56" s="167"/>
      <c r="H56" s="167"/>
      <c r="I56" s="172"/>
      <c r="J56" s="173"/>
    </row>
    <row r="57" spans="1:10" ht="17" x14ac:dyDescent="0.4">
      <c r="A57" s="174">
        <v>57</v>
      </c>
      <c r="B57" s="165"/>
      <c r="C57" s="165"/>
      <c r="D57" s="166"/>
      <c r="E57" s="167"/>
      <c r="F57" s="167"/>
      <c r="G57" s="167"/>
      <c r="H57" s="167"/>
      <c r="I57" s="167"/>
      <c r="J57" s="175"/>
    </row>
    <row r="58" spans="1:10" ht="17.5" thickBot="1" x14ac:dyDescent="0.45">
      <c r="A58" s="176">
        <v>58</v>
      </c>
      <c r="B58" s="165"/>
      <c r="C58" s="165"/>
      <c r="D58" s="166"/>
      <c r="E58" s="167"/>
      <c r="F58" s="167"/>
      <c r="G58" s="167"/>
      <c r="H58" s="167"/>
      <c r="I58" s="167"/>
      <c r="J58" s="175"/>
    </row>
    <row r="59" spans="1:10" ht="17.5" thickBot="1" x14ac:dyDescent="0.45">
      <c r="A59" s="170">
        <v>59</v>
      </c>
      <c r="B59" s="168"/>
      <c r="C59" s="168"/>
      <c r="D59" s="177"/>
      <c r="E59" s="178"/>
      <c r="F59" s="178"/>
      <c r="G59" s="167"/>
      <c r="H59" s="167"/>
      <c r="I59" s="178"/>
      <c r="J59" s="179"/>
    </row>
    <row r="60" spans="1:10" ht="17" x14ac:dyDescent="0.4">
      <c r="A60" s="174">
        <v>60</v>
      </c>
      <c r="B60" s="164"/>
      <c r="C60" s="164"/>
      <c r="D60" s="171"/>
      <c r="E60" s="172"/>
      <c r="F60" s="172"/>
      <c r="G60" s="167"/>
      <c r="H60" s="167"/>
      <c r="I60" s="172"/>
      <c r="J60" s="173"/>
    </row>
    <row r="61" spans="1:10" ht="17" x14ac:dyDescent="0.4">
      <c r="A61" s="174">
        <v>61</v>
      </c>
      <c r="B61" s="165"/>
      <c r="C61" s="165"/>
      <c r="D61" s="166"/>
      <c r="E61" s="167"/>
      <c r="F61" s="167"/>
      <c r="G61" s="167"/>
      <c r="H61" s="167"/>
      <c r="I61" s="167"/>
      <c r="J61" s="175"/>
    </row>
    <row r="62" spans="1:10" ht="17.5" thickBot="1" x14ac:dyDescent="0.45">
      <c r="A62" s="176">
        <v>62</v>
      </c>
      <c r="B62" s="165"/>
      <c r="C62" s="165"/>
      <c r="D62" s="166"/>
      <c r="E62" s="167"/>
      <c r="F62" s="167"/>
      <c r="G62" s="167"/>
      <c r="H62" s="167"/>
      <c r="I62" s="167"/>
      <c r="J62" s="175"/>
    </row>
    <row r="63" spans="1:10" ht="17.5" thickBot="1" x14ac:dyDescent="0.45">
      <c r="A63" s="170">
        <v>63</v>
      </c>
      <c r="B63" s="168"/>
      <c r="C63" s="168"/>
      <c r="D63" s="177"/>
      <c r="E63" s="178"/>
      <c r="F63" s="178"/>
      <c r="G63" s="167"/>
      <c r="H63" s="167"/>
      <c r="I63" s="178"/>
      <c r="J63" s="179"/>
    </row>
    <row r="64" spans="1:10" ht="17" x14ac:dyDescent="0.4">
      <c r="A64" s="170">
        <v>64</v>
      </c>
      <c r="B64" s="164"/>
      <c r="C64" s="164"/>
      <c r="D64" s="171"/>
      <c r="E64" s="172"/>
      <c r="F64" s="172"/>
      <c r="G64" s="167"/>
      <c r="H64" s="167"/>
      <c r="I64" s="172"/>
      <c r="J64" s="173"/>
    </row>
    <row r="65" spans="1:10" ht="17.5" thickBot="1" x14ac:dyDescent="0.45">
      <c r="A65" s="174">
        <v>65</v>
      </c>
      <c r="B65" s="165"/>
      <c r="C65" s="165"/>
      <c r="D65" s="166"/>
      <c r="E65" s="167"/>
      <c r="F65" s="167"/>
      <c r="G65" s="167"/>
      <c r="H65" s="167"/>
      <c r="I65" s="167"/>
      <c r="J65" s="175"/>
    </row>
    <row r="66" spans="1:10" s="87" customFormat="1" ht="17.5" thickTop="1" x14ac:dyDescent="0.4">
      <c r="A66" s="174">
        <v>66</v>
      </c>
      <c r="B66" s="165"/>
      <c r="C66" s="165"/>
      <c r="D66" s="166"/>
      <c r="E66" s="167"/>
      <c r="F66" s="167"/>
      <c r="G66" s="167"/>
      <c r="H66" s="167"/>
      <c r="I66" s="167"/>
      <c r="J66" s="175"/>
    </row>
    <row r="67" spans="1:10" ht="17.5" thickBot="1" x14ac:dyDescent="0.45">
      <c r="A67" s="176">
        <v>67</v>
      </c>
      <c r="B67" s="168"/>
      <c r="C67" s="168"/>
      <c r="D67" s="177"/>
      <c r="E67" s="178"/>
      <c r="F67" s="178"/>
      <c r="G67" s="167"/>
      <c r="H67" s="167"/>
      <c r="I67" s="178"/>
      <c r="J67" s="179"/>
    </row>
    <row r="68" spans="1:10" ht="17" x14ac:dyDescent="0.4">
      <c r="A68" s="170">
        <v>68</v>
      </c>
      <c r="B68" s="164"/>
      <c r="C68" s="164"/>
      <c r="D68" s="171"/>
      <c r="E68" s="172"/>
      <c r="F68" s="172"/>
      <c r="G68" s="167"/>
      <c r="H68" s="167"/>
      <c r="I68" s="172"/>
      <c r="J68" s="173"/>
    </row>
    <row r="69" spans="1:10" ht="17" x14ac:dyDescent="0.4">
      <c r="A69" s="174">
        <v>69</v>
      </c>
      <c r="B69" s="165"/>
      <c r="C69" s="165"/>
      <c r="D69" s="166"/>
      <c r="E69" s="167"/>
      <c r="F69" s="167"/>
      <c r="G69" s="167"/>
      <c r="H69" s="167"/>
      <c r="I69" s="167"/>
      <c r="J69" s="175"/>
    </row>
    <row r="70" spans="1:10" ht="17" x14ac:dyDescent="0.4">
      <c r="A70" s="174">
        <v>70</v>
      </c>
      <c r="B70" s="165"/>
      <c r="C70" s="165"/>
      <c r="D70" s="166"/>
      <c r="E70" s="167"/>
      <c r="F70" s="167"/>
      <c r="G70" s="167"/>
      <c r="H70" s="167"/>
      <c r="I70" s="167"/>
      <c r="J70" s="175"/>
    </row>
    <row r="71" spans="1:10" ht="17.5" thickBot="1" x14ac:dyDescent="0.45">
      <c r="A71" s="176">
        <v>71</v>
      </c>
      <c r="B71" s="168"/>
      <c r="C71" s="168"/>
      <c r="D71" s="177"/>
      <c r="E71" s="178"/>
      <c r="F71" s="178"/>
      <c r="G71" s="167"/>
      <c r="H71" s="167"/>
      <c r="I71" s="178"/>
      <c r="J71" s="179"/>
    </row>
    <row r="72" spans="1:10" ht="17.5" thickBot="1" x14ac:dyDescent="0.45">
      <c r="A72" s="170">
        <v>72</v>
      </c>
      <c r="B72" s="164"/>
      <c r="C72" s="164"/>
      <c r="D72" s="171"/>
      <c r="E72" s="172"/>
      <c r="F72" s="172"/>
      <c r="G72" s="167"/>
      <c r="H72" s="167"/>
      <c r="I72" s="172"/>
      <c r="J72" s="173"/>
    </row>
    <row r="73" spans="1:10" ht="17" x14ac:dyDescent="0.4">
      <c r="A73" s="170">
        <v>73</v>
      </c>
      <c r="B73" s="165"/>
      <c r="C73" s="165"/>
      <c r="D73" s="166"/>
      <c r="E73" s="167"/>
      <c r="F73" s="167"/>
      <c r="G73" s="167"/>
      <c r="H73" s="167"/>
      <c r="I73" s="167"/>
      <c r="J73" s="175"/>
    </row>
    <row r="74" spans="1:10" ht="17" x14ac:dyDescent="0.4">
      <c r="A74" s="174">
        <v>74</v>
      </c>
      <c r="B74" s="165"/>
      <c r="C74" s="165"/>
      <c r="D74" s="166"/>
      <c r="E74" s="167"/>
      <c r="F74" s="167"/>
      <c r="G74" s="167"/>
      <c r="H74" s="167"/>
      <c r="I74" s="167"/>
      <c r="J74" s="175"/>
    </row>
    <row r="75" spans="1:10" ht="17.5" thickBot="1" x14ac:dyDescent="0.45">
      <c r="A75" s="174">
        <v>75</v>
      </c>
      <c r="B75" s="168"/>
      <c r="C75" s="168"/>
      <c r="D75" s="177"/>
      <c r="E75" s="178"/>
      <c r="F75" s="178"/>
      <c r="G75" s="167"/>
      <c r="H75" s="167"/>
      <c r="I75" s="178"/>
      <c r="J75" s="179"/>
    </row>
    <row r="76" spans="1:10" ht="17.5" thickBot="1" x14ac:dyDescent="0.45">
      <c r="A76" s="176">
        <v>76</v>
      </c>
      <c r="B76" s="164"/>
      <c r="C76" s="164"/>
      <c r="D76" s="171"/>
      <c r="E76" s="172"/>
      <c r="F76" s="172"/>
      <c r="G76" s="167"/>
      <c r="H76" s="167"/>
      <c r="I76" s="172"/>
      <c r="J76" s="173"/>
    </row>
    <row r="77" spans="1:10" ht="17" x14ac:dyDescent="0.4">
      <c r="A77" s="170">
        <v>77</v>
      </c>
      <c r="B77" s="165"/>
      <c r="C77" s="165"/>
      <c r="D77" s="166"/>
      <c r="E77" s="167"/>
      <c r="F77" s="167"/>
      <c r="G77" s="167"/>
      <c r="H77" s="167"/>
      <c r="I77" s="167"/>
      <c r="J77" s="175"/>
    </row>
    <row r="78" spans="1:10" ht="17" x14ac:dyDescent="0.4">
      <c r="A78" s="174">
        <v>78</v>
      </c>
      <c r="B78" s="165"/>
      <c r="C78" s="165"/>
      <c r="D78" s="166"/>
      <c r="E78" s="167"/>
      <c r="F78" s="167"/>
      <c r="G78" s="167"/>
      <c r="H78" s="167"/>
      <c r="I78" s="167"/>
      <c r="J78" s="175"/>
    </row>
    <row r="79" spans="1:10" ht="17.5" thickBot="1" x14ac:dyDescent="0.45">
      <c r="A79" s="174">
        <v>79</v>
      </c>
      <c r="B79" s="168"/>
      <c r="C79" s="168"/>
      <c r="D79" s="177"/>
      <c r="E79" s="178"/>
      <c r="F79" s="178"/>
      <c r="G79" s="167"/>
      <c r="H79" s="167"/>
      <c r="I79" s="178"/>
      <c r="J79" s="179"/>
    </row>
    <row r="80" spans="1:10" ht="17.5" thickBot="1" x14ac:dyDescent="0.45">
      <c r="A80" s="176">
        <v>80</v>
      </c>
      <c r="B80" s="164"/>
      <c r="C80" s="164"/>
      <c r="D80" s="171"/>
      <c r="E80" s="172"/>
      <c r="F80" s="172"/>
      <c r="G80" s="167"/>
      <c r="H80" s="167"/>
      <c r="I80" s="172"/>
      <c r="J80" s="173"/>
    </row>
    <row r="81" spans="1:10" ht="17" x14ac:dyDescent="0.4">
      <c r="A81" s="170">
        <v>81</v>
      </c>
      <c r="B81" s="165"/>
      <c r="C81" s="165"/>
      <c r="D81" s="166"/>
      <c r="E81" s="167"/>
      <c r="F81" s="167"/>
      <c r="G81" s="167"/>
      <c r="H81" s="167"/>
      <c r="I81" s="167"/>
      <c r="J81" s="175"/>
    </row>
    <row r="82" spans="1:10" ht="17" x14ac:dyDescent="0.4">
      <c r="A82" s="174">
        <v>82</v>
      </c>
      <c r="B82" s="165"/>
      <c r="C82" s="165"/>
      <c r="D82" s="166"/>
      <c r="E82" s="167"/>
      <c r="F82" s="167"/>
      <c r="G82" s="167"/>
      <c r="H82" s="167"/>
      <c r="I82" s="167"/>
      <c r="J82" s="175"/>
    </row>
    <row r="83" spans="1:10" ht="17.5" thickBot="1" x14ac:dyDescent="0.45">
      <c r="A83" s="174">
        <v>83</v>
      </c>
      <c r="B83" s="168"/>
      <c r="C83" s="168"/>
      <c r="D83" s="177"/>
      <c r="E83" s="178"/>
      <c r="F83" s="178"/>
      <c r="G83" s="167"/>
      <c r="H83" s="167"/>
      <c r="I83" s="178"/>
      <c r="J83" s="179"/>
    </row>
    <row r="84" spans="1:10" ht="17.5" thickBot="1" x14ac:dyDescent="0.45">
      <c r="A84" s="176">
        <v>84</v>
      </c>
      <c r="B84" s="164"/>
      <c r="C84" s="164"/>
      <c r="D84" s="171"/>
      <c r="E84" s="172"/>
      <c r="F84" s="172"/>
      <c r="G84" s="167"/>
      <c r="H84" s="167"/>
      <c r="I84" s="172"/>
      <c r="J84" s="173"/>
    </row>
    <row r="85" spans="1:10" ht="17" x14ac:dyDescent="0.4">
      <c r="A85" s="170">
        <v>85</v>
      </c>
      <c r="B85" s="165"/>
      <c r="C85" s="165"/>
      <c r="D85" s="166"/>
      <c r="E85" s="167"/>
      <c r="F85" s="167"/>
      <c r="G85" s="167"/>
      <c r="H85" s="167"/>
      <c r="I85" s="167"/>
      <c r="J85" s="175"/>
    </row>
    <row r="86" spans="1:10" ht="17" x14ac:dyDescent="0.4">
      <c r="A86" s="174">
        <v>86</v>
      </c>
      <c r="B86" s="165"/>
      <c r="C86" s="165"/>
      <c r="D86" s="166"/>
      <c r="E86" s="167"/>
      <c r="F86" s="167"/>
      <c r="G86" s="167"/>
      <c r="H86" s="167"/>
      <c r="I86" s="167"/>
      <c r="J86" s="175"/>
    </row>
    <row r="87" spans="1:10" ht="17.5" thickBot="1" x14ac:dyDescent="0.45">
      <c r="A87" s="174">
        <v>87</v>
      </c>
      <c r="B87" s="168"/>
      <c r="C87" s="168"/>
      <c r="D87" s="177"/>
      <c r="E87" s="178"/>
      <c r="F87" s="178"/>
      <c r="G87" s="167"/>
      <c r="H87" s="167"/>
      <c r="I87" s="178"/>
      <c r="J87" s="179"/>
    </row>
    <row r="88" spans="1:10" ht="17.5" thickBot="1" x14ac:dyDescent="0.45">
      <c r="A88" s="176">
        <v>88</v>
      </c>
      <c r="B88" s="164"/>
      <c r="C88" s="164"/>
      <c r="D88" s="171"/>
      <c r="E88" s="172"/>
      <c r="F88" s="172"/>
      <c r="G88" s="167"/>
      <c r="H88" s="167"/>
      <c r="I88" s="172"/>
      <c r="J88" s="173"/>
    </row>
    <row r="89" spans="1:10" ht="17" x14ac:dyDescent="0.4">
      <c r="A89" s="170">
        <v>89</v>
      </c>
      <c r="B89" s="165"/>
      <c r="C89" s="165"/>
      <c r="D89" s="166"/>
      <c r="E89" s="167"/>
      <c r="F89" s="167"/>
      <c r="G89" s="167"/>
      <c r="H89" s="167"/>
      <c r="I89" s="167"/>
      <c r="J89" s="175"/>
    </row>
    <row r="90" spans="1:10" ht="17" x14ac:dyDescent="0.4">
      <c r="A90" s="174">
        <v>90</v>
      </c>
      <c r="B90" s="165"/>
      <c r="C90" s="165"/>
      <c r="D90" s="166"/>
      <c r="E90" s="167"/>
      <c r="F90" s="167"/>
      <c r="G90" s="167"/>
      <c r="H90" s="167"/>
      <c r="I90" s="167"/>
      <c r="J90" s="175"/>
    </row>
    <row r="91" spans="1:10" ht="17.5" thickBot="1" x14ac:dyDescent="0.45">
      <c r="A91" s="174">
        <v>91</v>
      </c>
      <c r="B91" s="168"/>
      <c r="C91" s="168"/>
      <c r="D91" s="177"/>
      <c r="E91" s="178"/>
      <c r="F91" s="178"/>
      <c r="G91" s="167"/>
      <c r="H91" s="167"/>
      <c r="I91" s="178"/>
      <c r="J91" s="179"/>
    </row>
    <row r="92" spans="1:10" ht="17.5" thickBot="1" x14ac:dyDescent="0.45">
      <c r="A92" s="176">
        <v>92</v>
      </c>
      <c r="B92" s="164"/>
      <c r="C92" s="164"/>
      <c r="D92" s="171"/>
      <c r="E92" s="172"/>
      <c r="F92" s="172"/>
      <c r="G92" s="167"/>
      <c r="H92" s="167"/>
      <c r="I92" s="172"/>
      <c r="J92" s="173"/>
    </row>
    <row r="93" spans="1:10" ht="17" x14ac:dyDescent="0.4">
      <c r="A93" s="170">
        <v>93</v>
      </c>
      <c r="B93" s="165"/>
      <c r="C93" s="165"/>
      <c r="D93" s="166"/>
      <c r="E93" s="167"/>
      <c r="F93" s="167"/>
      <c r="G93" s="167"/>
      <c r="H93" s="167"/>
      <c r="I93" s="167"/>
      <c r="J93" s="175"/>
    </row>
    <row r="94" spans="1:10" ht="17" x14ac:dyDescent="0.4">
      <c r="A94" s="174">
        <v>94</v>
      </c>
      <c r="B94" s="165"/>
      <c r="C94" s="165"/>
      <c r="D94" s="166"/>
      <c r="E94" s="167"/>
      <c r="F94" s="167"/>
      <c r="G94" s="167"/>
      <c r="H94" s="167"/>
      <c r="I94" s="167"/>
      <c r="J94" s="175"/>
    </row>
    <row r="95" spans="1:10" ht="17.5" thickBot="1" x14ac:dyDescent="0.45">
      <c r="A95" s="174">
        <v>95</v>
      </c>
      <c r="B95" s="168"/>
      <c r="C95" s="168"/>
      <c r="D95" s="177"/>
      <c r="E95" s="178"/>
      <c r="F95" s="178"/>
      <c r="G95" s="167"/>
      <c r="H95" s="167"/>
      <c r="I95" s="178"/>
      <c r="J95" s="179"/>
    </row>
    <row r="96" spans="1:10" ht="16" thickBot="1" x14ac:dyDescent="0.45">
      <c r="A96" s="176">
        <v>96</v>
      </c>
      <c r="B96" s="82"/>
      <c r="C96" s="82"/>
      <c r="D96" s="82"/>
      <c r="E96" s="82"/>
      <c r="F96" s="82"/>
      <c r="G96" s="82"/>
      <c r="H96" s="14"/>
      <c r="I96" s="82"/>
      <c r="J96" s="82"/>
    </row>
    <row r="97" spans="1:10" x14ac:dyDescent="0.4">
      <c r="A97" s="82"/>
      <c r="B97" s="82"/>
      <c r="C97" s="82"/>
      <c r="D97" s="82"/>
      <c r="E97" s="82"/>
      <c r="F97" s="82"/>
      <c r="G97" s="82"/>
      <c r="H97" s="14"/>
      <c r="I97" s="82"/>
      <c r="J97" s="82"/>
    </row>
    <row r="98" spans="1:10" x14ac:dyDescent="0.4">
      <c r="A98" s="82"/>
      <c r="B98" s="82"/>
      <c r="C98" s="82"/>
      <c r="D98" s="82"/>
      <c r="E98" s="82"/>
      <c r="F98" s="82"/>
      <c r="G98" s="82"/>
      <c r="H98" s="14"/>
      <c r="I98" s="82"/>
      <c r="J98" s="82"/>
    </row>
    <row r="99" spans="1:10" x14ac:dyDescent="0.4">
      <c r="A99" s="82"/>
      <c r="B99" s="82"/>
      <c r="C99" s="82"/>
      <c r="D99" s="82"/>
      <c r="E99" s="82"/>
      <c r="F99" s="82"/>
      <c r="G99" s="82"/>
      <c r="H99" s="14"/>
      <c r="I99" s="82"/>
      <c r="J99" s="82"/>
    </row>
    <row r="100" spans="1:10" x14ac:dyDescent="0.4">
      <c r="A100" s="82"/>
      <c r="B100" s="82"/>
      <c r="C100" s="82"/>
      <c r="D100" s="82"/>
      <c r="E100" s="82"/>
      <c r="F100" s="82"/>
      <c r="G100" s="82"/>
      <c r="H100" s="14"/>
      <c r="I100" s="82"/>
      <c r="J100" s="82"/>
    </row>
    <row r="101" spans="1:10" x14ac:dyDescent="0.4">
      <c r="A101" s="82"/>
      <c r="B101" s="82"/>
      <c r="C101" s="82"/>
      <c r="D101" s="82"/>
      <c r="E101" s="82"/>
      <c r="F101" s="82"/>
      <c r="G101" s="82"/>
      <c r="H101" s="14"/>
      <c r="I101" s="82"/>
      <c r="J101" s="82"/>
    </row>
    <row r="102" spans="1:10" x14ac:dyDescent="0.4">
      <c r="A102" s="82"/>
      <c r="B102" s="82"/>
      <c r="C102" s="82"/>
      <c r="D102" s="82"/>
      <c r="E102" s="82"/>
      <c r="F102" s="82"/>
      <c r="G102" s="82"/>
      <c r="H102" s="14"/>
      <c r="I102" s="82"/>
      <c r="J102" s="82"/>
    </row>
    <row r="103" spans="1:10" x14ac:dyDescent="0.4">
      <c r="A103" s="82"/>
      <c r="B103" s="82"/>
      <c r="C103" s="82"/>
      <c r="D103" s="82"/>
      <c r="E103" s="82"/>
      <c r="F103" s="82"/>
      <c r="G103" s="82"/>
      <c r="H103" s="14"/>
      <c r="I103" s="82"/>
      <c r="J103" s="82"/>
    </row>
    <row r="104" spans="1:10" x14ac:dyDescent="0.4">
      <c r="A104" s="82"/>
      <c r="B104" s="82"/>
      <c r="C104" s="82"/>
      <c r="D104" s="82"/>
      <c r="E104" s="82"/>
      <c r="F104" s="82"/>
      <c r="G104" s="82"/>
      <c r="H104" s="14"/>
      <c r="I104" s="82"/>
      <c r="J104" s="82"/>
    </row>
    <row r="105" spans="1:10" x14ac:dyDescent="0.4">
      <c r="A105" s="82"/>
      <c r="B105" s="82"/>
      <c r="C105" s="82"/>
      <c r="D105" s="82"/>
      <c r="E105" s="82"/>
      <c r="F105" s="82"/>
      <c r="G105" s="82"/>
      <c r="H105" s="14"/>
      <c r="I105" s="82"/>
      <c r="J105" s="82"/>
    </row>
    <row r="106" spans="1:10" x14ac:dyDescent="0.4">
      <c r="A106" s="82"/>
      <c r="B106" s="82"/>
      <c r="C106" s="82"/>
      <c r="D106" s="82"/>
      <c r="E106" s="82"/>
      <c r="F106" s="82"/>
      <c r="G106" s="82"/>
      <c r="H106" s="14"/>
      <c r="I106" s="82"/>
      <c r="J106" s="82"/>
    </row>
    <row r="107" spans="1:10" x14ac:dyDescent="0.4">
      <c r="A107" s="82"/>
    </row>
  </sheetData>
  <autoFilter ref="A3:J96">
    <sortState ref="A4:J96">
      <sortCondition ref="H3:H96"/>
    </sortState>
  </autoFilter>
  <mergeCells count="2">
    <mergeCell ref="A1:J1"/>
    <mergeCell ref="A2:J2"/>
  </mergeCells>
  <phoneticPr fontId="3" type="noConversion"/>
  <printOptions horizontalCentered="1"/>
  <pageMargins left="0.39370078740157483" right="0.39370078740157483" top="0.59055118110236227" bottom="0.59055118110236227" header="0.19685039370078741" footer="0.19685039370078741"/>
  <pageSetup paperSize="9" scale="81" fitToHeight="5" orientation="portrait" r:id="rId1"/>
  <headerFooter>
    <oddHeader>&amp;R&amp;D    &amp;T</oddHeader>
    <oddFooter>&amp;C裁判長：　　　　　　　　　　　　競賽組：　　　　　　　　　　　　紀錄組：</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O99"/>
  <sheetViews>
    <sheetView view="pageBreakPreview" topLeftCell="B1" zoomScaleSheetLayoutView="100" workbookViewId="0">
      <pane ySplit="3" topLeftCell="A7" activePane="bottomLeft" state="frozen"/>
      <selection activeCell="H2" sqref="H2:J14"/>
      <selection pane="bottomLeft" activeCell="H2" sqref="H2:J14"/>
    </sheetView>
  </sheetViews>
  <sheetFormatPr defaultColWidth="9" defaultRowHeight="15.5" x14ac:dyDescent="0.4"/>
  <cols>
    <col min="1" max="1" width="9" style="29"/>
    <col min="2" max="2" width="7" style="29" customWidth="1"/>
    <col min="3" max="3" width="36.453125" style="29" bestFit="1" customWidth="1"/>
    <col min="4" max="4" width="9.08984375" style="29" bestFit="1" customWidth="1"/>
    <col min="5" max="6" width="6.90625" style="29" customWidth="1"/>
    <col min="7" max="7" width="6.6328125" style="29" customWidth="1"/>
    <col min="8" max="8" width="6" style="29" customWidth="1"/>
    <col min="9" max="9" width="7.36328125" style="29" hidden="1" customWidth="1"/>
    <col min="10" max="10" width="7.08984375" style="29" hidden="1" customWidth="1"/>
    <col min="11" max="11" width="8.984375E-2" style="29" customWidth="1"/>
    <col min="12" max="13" width="9.08984375" style="29" bestFit="1" customWidth="1"/>
    <col min="14" max="16384" width="9" style="29"/>
  </cols>
  <sheetData>
    <row r="1" spans="1:15" ht="20.5" x14ac:dyDescent="0.4">
      <c r="B1" s="484" t="s">
        <v>362</v>
      </c>
      <c r="C1" s="485"/>
      <c r="D1" s="485"/>
      <c r="E1" s="485"/>
      <c r="F1" s="485"/>
      <c r="G1" s="485"/>
      <c r="H1" s="485"/>
      <c r="I1" s="485"/>
      <c r="J1" s="485"/>
      <c r="K1" s="485"/>
      <c r="L1" s="485"/>
      <c r="M1" s="486"/>
    </row>
    <row r="2" spans="1:15" ht="21" thickBot="1" x14ac:dyDescent="0.45">
      <c r="B2" s="487" t="s">
        <v>372</v>
      </c>
      <c r="C2" s="488"/>
      <c r="D2" s="488"/>
      <c r="E2" s="488"/>
      <c r="F2" s="488"/>
      <c r="G2" s="488"/>
      <c r="H2" s="488"/>
      <c r="I2" s="488"/>
      <c r="J2" s="488"/>
      <c r="K2" s="488"/>
      <c r="L2" s="488"/>
      <c r="M2" s="489"/>
    </row>
    <row r="3" spans="1:15" ht="47" thickBot="1" x14ac:dyDescent="0.45">
      <c r="B3" s="77" t="s">
        <v>2</v>
      </c>
      <c r="C3" s="78" t="s">
        <v>6</v>
      </c>
      <c r="D3" s="78" t="s">
        <v>7</v>
      </c>
      <c r="E3" s="79" t="s">
        <v>464</v>
      </c>
      <c r="F3" s="79" t="s">
        <v>465</v>
      </c>
      <c r="G3" s="80" t="s">
        <v>8</v>
      </c>
      <c r="H3" s="80" t="s">
        <v>32</v>
      </c>
      <c r="I3" s="80" t="s">
        <v>311</v>
      </c>
      <c r="J3" s="80" t="s">
        <v>11</v>
      </c>
      <c r="K3" s="80"/>
      <c r="L3" s="80" t="s">
        <v>5</v>
      </c>
      <c r="M3" s="81" t="s">
        <v>34</v>
      </c>
    </row>
    <row r="4" spans="1:15" ht="16.5" customHeight="1" thickTop="1" x14ac:dyDescent="0.4">
      <c r="A4" s="29">
        <v>1</v>
      </c>
      <c r="B4" s="403" t="e">
        <f>國男!D</f>
        <v>#NAME?</v>
      </c>
      <c r="C4" s="419" t="s">
        <v>440</v>
      </c>
      <c r="D4" s="430"/>
      <c r="E4" s="425"/>
      <c r="F4" s="404"/>
      <c r="G4" s="404">
        <f>國男!G6</f>
        <v>569</v>
      </c>
      <c r="H4" s="405">
        <f>國男!H6</f>
        <v>3</v>
      </c>
      <c r="I4" s="318"/>
      <c r="J4" s="309"/>
      <c r="K4" s="310" t="e">
        <f>M4</f>
        <v>#REF!</v>
      </c>
      <c r="L4" s="490" t="e">
        <f>LARGE(G4:G6,1)+LARGE(G4:G6,2)+LARGE(G4:G6,3)</f>
        <v>#REF!</v>
      </c>
      <c r="M4" s="492" t="e">
        <f>RANK(L4,$L$4:$L$98)</f>
        <v>#REF!</v>
      </c>
      <c r="N4" s="163"/>
      <c r="O4" s="29" t="s">
        <v>317</v>
      </c>
    </row>
    <row r="5" spans="1:15" ht="16.5" customHeight="1" x14ac:dyDescent="0.4">
      <c r="A5" s="29">
        <v>2</v>
      </c>
      <c r="B5" s="406" t="e">
        <f>國男!D</f>
        <v>#NAME?</v>
      </c>
      <c r="C5" s="420" t="s">
        <v>386</v>
      </c>
      <c r="D5" s="431"/>
      <c r="E5" s="426"/>
      <c r="F5" s="407"/>
      <c r="G5" s="407">
        <f>國男!G4</f>
        <v>641</v>
      </c>
      <c r="H5" s="408">
        <f>國男!H4</f>
        <v>1</v>
      </c>
      <c r="I5" s="319"/>
      <c r="J5" s="162"/>
      <c r="K5" s="312">
        <f>M5</f>
        <v>0</v>
      </c>
      <c r="L5" s="491"/>
      <c r="M5" s="493"/>
      <c r="N5" s="163"/>
    </row>
    <row r="6" spans="1:15" ht="16.5" customHeight="1" thickBot="1" x14ac:dyDescent="0.45">
      <c r="A6" s="29">
        <v>3</v>
      </c>
      <c r="B6" s="406" t="e">
        <f>國男!D</f>
        <v>#NAME?</v>
      </c>
      <c r="C6" s="421" t="s">
        <v>439</v>
      </c>
      <c r="D6" s="432"/>
      <c r="E6" s="426"/>
      <c r="F6" s="407"/>
      <c r="G6" s="407" t="e">
        <f>國男!#REF!</f>
        <v>#REF!</v>
      </c>
      <c r="H6" s="408" t="e">
        <f>國男!#REF!</f>
        <v>#REF!</v>
      </c>
      <c r="I6" s="319"/>
      <c r="J6" s="162"/>
      <c r="K6" s="312">
        <f>M5</f>
        <v>0</v>
      </c>
      <c r="L6" s="491"/>
      <c r="M6" s="493"/>
      <c r="N6" s="163"/>
    </row>
    <row r="7" spans="1:15" ht="16.5" customHeight="1" thickTop="1" x14ac:dyDescent="0.4">
      <c r="A7" s="29">
        <v>5</v>
      </c>
      <c r="B7" s="400" t="s">
        <v>87</v>
      </c>
      <c r="C7" s="422" t="s">
        <v>385</v>
      </c>
      <c r="D7" s="412" t="s">
        <v>389</v>
      </c>
      <c r="E7" s="427">
        <v>315</v>
      </c>
      <c r="F7" s="410">
        <v>326</v>
      </c>
      <c r="G7" s="427">
        <v>641</v>
      </c>
      <c r="H7" s="410">
        <v>1</v>
      </c>
      <c r="I7" s="318"/>
      <c r="J7" s="309"/>
      <c r="K7" s="310">
        <f>M7</f>
        <v>1</v>
      </c>
      <c r="L7" s="494">
        <f t="shared" ref="L7" si="0">LARGE(G7:G10,1)+LARGE(G7:G10,2)+LARGE(G7:G10,3)</f>
        <v>1700</v>
      </c>
      <c r="M7" s="495">
        <v>1</v>
      </c>
      <c r="N7" s="163"/>
    </row>
    <row r="8" spans="1:15" ht="17.25" customHeight="1" x14ac:dyDescent="0.4">
      <c r="A8" s="29">
        <v>6</v>
      </c>
      <c r="B8" s="311" t="s">
        <v>54</v>
      </c>
      <c r="C8" s="423" t="s">
        <v>385</v>
      </c>
      <c r="D8" s="413" t="s">
        <v>388</v>
      </c>
      <c r="E8" s="428">
        <v>303</v>
      </c>
      <c r="F8" s="393">
        <v>315</v>
      </c>
      <c r="G8" s="428">
        <v>618</v>
      </c>
      <c r="H8" s="393">
        <v>2</v>
      </c>
      <c r="I8" s="319"/>
      <c r="J8" s="162"/>
      <c r="K8" s="312">
        <f>M7</f>
        <v>1</v>
      </c>
      <c r="L8" s="479"/>
      <c r="M8" s="482"/>
      <c r="N8" s="163"/>
    </row>
    <row r="9" spans="1:15" ht="15.9" customHeight="1" x14ac:dyDescent="0.4">
      <c r="A9" s="29">
        <v>7</v>
      </c>
      <c r="B9" s="311" t="s">
        <v>88</v>
      </c>
      <c r="C9" s="423" t="s">
        <v>385</v>
      </c>
      <c r="D9" s="414" t="s">
        <v>391</v>
      </c>
      <c r="E9" s="428">
        <v>223</v>
      </c>
      <c r="F9" s="393">
        <v>218</v>
      </c>
      <c r="G9" s="428">
        <v>441</v>
      </c>
      <c r="H9" s="393">
        <v>7</v>
      </c>
      <c r="I9" s="319"/>
      <c r="J9" s="162"/>
      <c r="K9" s="312">
        <f>M7</f>
        <v>1</v>
      </c>
      <c r="L9" s="479"/>
      <c r="M9" s="482"/>
      <c r="N9" s="163"/>
    </row>
    <row r="10" spans="1:15" ht="16.5" customHeight="1" thickBot="1" x14ac:dyDescent="0.45">
      <c r="A10" s="29">
        <v>8</v>
      </c>
      <c r="B10" s="313"/>
      <c r="C10" s="424"/>
      <c r="D10" s="415"/>
      <c r="E10" s="429"/>
      <c r="F10" s="411"/>
      <c r="G10" s="429"/>
      <c r="H10" s="411"/>
      <c r="I10" s="320"/>
      <c r="J10" s="314"/>
      <c r="K10" s="315">
        <f>M7</f>
        <v>1</v>
      </c>
      <c r="L10" s="480"/>
      <c r="M10" s="483"/>
      <c r="N10" s="163"/>
    </row>
    <row r="11" spans="1:15" ht="16" thickTop="1" x14ac:dyDescent="0.4">
      <c r="A11" s="29">
        <v>9</v>
      </c>
      <c r="B11" s="308" t="s">
        <v>55</v>
      </c>
      <c r="C11" s="401" t="s">
        <v>387</v>
      </c>
      <c r="D11" s="412" t="s">
        <v>392</v>
      </c>
      <c r="E11" s="409">
        <v>286</v>
      </c>
      <c r="F11" s="402">
        <v>258</v>
      </c>
      <c r="G11" s="402">
        <v>544</v>
      </c>
      <c r="H11" s="402">
        <v>3</v>
      </c>
      <c r="I11" s="309"/>
      <c r="J11" s="309"/>
      <c r="K11" s="310">
        <f>M11</f>
        <v>2</v>
      </c>
      <c r="L11" s="478">
        <f t="shared" ref="L11" si="1">LARGE(G11:G14,1)+LARGE(G11:G14,2)+LARGE(G11:G14,3)</f>
        <v>1396</v>
      </c>
      <c r="M11" s="481">
        <v>2</v>
      </c>
      <c r="N11" s="163"/>
    </row>
    <row r="12" spans="1:15" ht="15.75" customHeight="1" x14ac:dyDescent="0.4">
      <c r="A12" s="29">
        <v>10</v>
      </c>
      <c r="B12" s="311" t="s">
        <v>469</v>
      </c>
      <c r="C12" s="367" t="s">
        <v>387</v>
      </c>
      <c r="D12" s="413" t="s">
        <v>396</v>
      </c>
      <c r="E12" s="319">
        <v>272</v>
      </c>
      <c r="F12" s="162">
        <v>243</v>
      </c>
      <c r="G12" s="162">
        <v>515</v>
      </c>
      <c r="H12" s="162">
        <v>5</v>
      </c>
      <c r="I12" s="162"/>
      <c r="J12" s="162"/>
      <c r="K12" s="312">
        <f>M11</f>
        <v>2</v>
      </c>
      <c r="L12" s="479"/>
      <c r="M12" s="482"/>
      <c r="N12" s="163"/>
    </row>
    <row r="13" spans="1:15" ht="15.75" customHeight="1" x14ac:dyDescent="0.4">
      <c r="A13" s="29">
        <v>11</v>
      </c>
      <c r="B13" s="311" t="s">
        <v>469</v>
      </c>
      <c r="C13" s="370" t="s">
        <v>417</v>
      </c>
      <c r="D13" s="414" t="s">
        <v>394</v>
      </c>
      <c r="E13" s="319">
        <v>162</v>
      </c>
      <c r="F13" s="162">
        <v>175</v>
      </c>
      <c r="G13" s="162">
        <v>337</v>
      </c>
      <c r="H13" s="162">
        <v>8</v>
      </c>
      <c r="I13" s="162"/>
      <c r="J13" s="162"/>
      <c r="K13" s="312">
        <f>M11</f>
        <v>2</v>
      </c>
      <c r="L13" s="479"/>
      <c r="M13" s="482"/>
      <c r="N13" s="163"/>
    </row>
    <row r="14" spans="1:15" ht="16.5" customHeight="1" thickBot="1" x14ac:dyDescent="0.45">
      <c r="A14" s="29">
        <v>12</v>
      </c>
      <c r="B14" s="313"/>
      <c r="C14" s="368"/>
      <c r="D14" s="415"/>
      <c r="E14" s="320"/>
      <c r="F14" s="314"/>
      <c r="G14" s="314"/>
      <c r="H14" s="314"/>
      <c r="I14" s="314"/>
      <c r="J14" s="314"/>
      <c r="K14" s="315">
        <f>M11</f>
        <v>2</v>
      </c>
      <c r="L14" s="480"/>
      <c r="M14" s="483"/>
      <c r="N14" s="163"/>
    </row>
    <row r="15" spans="1:15" ht="16" thickTop="1" x14ac:dyDescent="0.4">
      <c r="A15" s="29">
        <v>13</v>
      </c>
      <c r="B15" s="308"/>
      <c r="C15" s="369"/>
      <c r="D15" s="416"/>
      <c r="E15" s="309"/>
      <c r="F15" s="309"/>
      <c r="G15" s="309"/>
      <c r="H15" s="309"/>
      <c r="I15" s="309"/>
      <c r="J15" s="309"/>
      <c r="K15" s="310"/>
      <c r="L15" s="478"/>
      <c r="M15" s="481"/>
      <c r="N15" s="163"/>
    </row>
    <row r="16" spans="1:15" ht="15.9" customHeight="1" x14ac:dyDescent="0.4">
      <c r="A16" s="29">
        <v>14</v>
      </c>
      <c r="B16" s="311"/>
      <c r="C16" s="370"/>
      <c r="D16" s="417"/>
      <c r="E16" s="162"/>
      <c r="F16" s="162"/>
      <c r="G16" s="162"/>
      <c r="H16" s="162"/>
      <c r="I16" s="162"/>
      <c r="J16" s="162"/>
      <c r="K16" s="312"/>
      <c r="L16" s="479"/>
      <c r="M16" s="482"/>
      <c r="N16" s="163"/>
    </row>
    <row r="17" spans="1:14" ht="17.25" customHeight="1" x14ac:dyDescent="0.4">
      <c r="A17" s="29">
        <v>15</v>
      </c>
      <c r="B17" s="311"/>
      <c r="C17" s="370"/>
      <c r="D17" s="417"/>
      <c r="E17" s="162"/>
      <c r="F17" s="162"/>
      <c r="G17" s="162"/>
      <c r="H17" s="162"/>
      <c r="I17" s="162"/>
      <c r="J17" s="162"/>
      <c r="K17" s="312"/>
      <c r="L17" s="479"/>
      <c r="M17" s="482"/>
      <c r="N17" s="163"/>
    </row>
    <row r="18" spans="1:14" ht="17.25" customHeight="1" thickBot="1" x14ac:dyDescent="0.45">
      <c r="A18" s="29">
        <v>16</v>
      </c>
      <c r="B18" s="313"/>
      <c r="C18" s="371"/>
      <c r="D18" s="418"/>
      <c r="E18" s="314"/>
      <c r="F18" s="314"/>
      <c r="G18" s="314"/>
      <c r="H18" s="314"/>
      <c r="I18" s="314"/>
      <c r="J18" s="314"/>
      <c r="K18" s="315"/>
      <c r="L18" s="480"/>
      <c r="M18" s="483"/>
      <c r="N18" s="163"/>
    </row>
    <row r="19" spans="1:14" ht="17.25" customHeight="1" thickTop="1" x14ac:dyDescent="0.4">
      <c r="A19" s="29">
        <v>17</v>
      </c>
      <c r="B19" s="308"/>
      <c r="C19" s="309"/>
      <c r="D19" s="309"/>
      <c r="E19" s="309"/>
      <c r="F19" s="309"/>
      <c r="G19" s="309"/>
      <c r="H19" s="309"/>
      <c r="I19" s="309"/>
      <c r="J19" s="309"/>
      <c r="K19" s="310"/>
      <c r="L19" s="478"/>
      <c r="M19" s="481"/>
      <c r="N19" s="163"/>
    </row>
    <row r="20" spans="1:14" ht="17.25" customHeight="1" x14ac:dyDescent="0.4">
      <c r="A20" s="29">
        <v>18</v>
      </c>
      <c r="B20" s="311"/>
      <c r="C20" s="162"/>
      <c r="D20" s="162"/>
      <c r="E20" s="162"/>
      <c r="F20" s="162"/>
      <c r="G20" s="162"/>
      <c r="H20" s="162"/>
      <c r="I20" s="162"/>
      <c r="J20" s="162"/>
      <c r="K20" s="312"/>
      <c r="L20" s="479"/>
      <c r="M20" s="482"/>
      <c r="N20" s="163"/>
    </row>
    <row r="21" spans="1:14" ht="15.9" customHeight="1" x14ac:dyDescent="0.4">
      <c r="A21" s="29">
        <v>19</v>
      </c>
      <c r="B21" s="311"/>
      <c r="C21" s="162"/>
      <c r="D21" s="162"/>
      <c r="E21" s="162"/>
      <c r="F21" s="162"/>
      <c r="G21" s="162"/>
      <c r="H21" s="162"/>
      <c r="I21" s="162"/>
      <c r="J21" s="162"/>
      <c r="K21" s="312"/>
      <c r="L21" s="479"/>
      <c r="M21" s="482"/>
      <c r="N21" s="163"/>
    </row>
    <row r="22" spans="1:14" ht="16.5" customHeight="1" thickBot="1" x14ac:dyDescent="0.45">
      <c r="A22" s="29">
        <v>20</v>
      </c>
      <c r="B22" s="313"/>
      <c r="C22" s="314"/>
      <c r="D22" s="314"/>
      <c r="E22" s="314"/>
      <c r="F22" s="314"/>
      <c r="G22" s="314"/>
      <c r="H22" s="314"/>
      <c r="I22" s="314"/>
      <c r="J22" s="314"/>
      <c r="K22" s="315"/>
      <c r="L22" s="480"/>
      <c r="M22" s="483"/>
      <c r="N22" s="163"/>
    </row>
    <row r="23" spans="1:14" ht="16" thickTop="1" x14ac:dyDescent="0.4">
      <c r="A23" s="29">
        <v>21</v>
      </c>
      <c r="B23" s="308"/>
      <c r="C23" s="309"/>
      <c r="D23" s="309"/>
      <c r="E23" s="309"/>
      <c r="F23" s="309"/>
      <c r="G23" s="309"/>
      <c r="H23" s="309"/>
      <c r="I23" s="309"/>
      <c r="J23" s="309"/>
      <c r="K23" s="310"/>
      <c r="L23" s="478"/>
      <c r="M23" s="481"/>
      <c r="N23" s="163"/>
    </row>
    <row r="24" spans="1:14" ht="15.75" customHeight="1" x14ac:dyDescent="0.4">
      <c r="A24" s="29">
        <v>22</v>
      </c>
      <c r="B24" s="311"/>
      <c r="C24" s="162"/>
      <c r="D24" s="162"/>
      <c r="E24" s="162"/>
      <c r="F24" s="162"/>
      <c r="G24" s="162"/>
      <c r="H24" s="162"/>
      <c r="I24" s="162"/>
      <c r="J24" s="162"/>
      <c r="K24" s="312"/>
      <c r="L24" s="479"/>
      <c r="M24" s="482"/>
      <c r="N24" s="163"/>
    </row>
    <row r="25" spans="1:14" ht="15.75" customHeight="1" x14ac:dyDescent="0.4">
      <c r="A25" s="29">
        <v>23</v>
      </c>
      <c r="B25" s="311"/>
      <c r="C25" s="162"/>
      <c r="D25" s="162"/>
      <c r="E25" s="162"/>
      <c r="F25" s="162"/>
      <c r="G25" s="162"/>
      <c r="H25" s="162"/>
      <c r="I25" s="162"/>
      <c r="J25" s="162"/>
      <c r="K25" s="312"/>
      <c r="L25" s="479"/>
      <c r="M25" s="482"/>
      <c r="N25" s="163"/>
    </row>
    <row r="26" spans="1:14" ht="16.5" customHeight="1" thickBot="1" x14ac:dyDescent="0.45">
      <c r="A26" s="29">
        <v>24</v>
      </c>
      <c r="B26" s="313"/>
      <c r="C26" s="314"/>
      <c r="D26" s="314"/>
      <c r="E26" s="314"/>
      <c r="F26" s="314"/>
      <c r="G26" s="314"/>
      <c r="H26" s="314"/>
      <c r="I26" s="314"/>
      <c r="J26" s="314"/>
      <c r="K26" s="315"/>
      <c r="L26" s="480"/>
      <c r="M26" s="483"/>
      <c r="N26" s="163"/>
    </row>
    <row r="27" spans="1:14" ht="16" thickTop="1" x14ac:dyDescent="0.4">
      <c r="A27" s="29">
        <v>25</v>
      </c>
      <c r="B27" s="308"/>
      <c r="C27" s="309"/>
      <c r="D27" s="309"/>
      <c r="E27" s="309"/>
      <c r="F27" s="309"/>
      <c r="G27" s="309"/>
      <c r="H27" s="309"/>
      <c r="I27" s="309"/>
      <c r="J27" s="309"/>
      <c r="K27" s="310"/>
      <c r="L27" s="478"/>
      <c r="M27" s="481"/>
      <c r="N27" s="163"/>
    </row>
    <row r="28" spans="1:14" ht="15.9" customHeight="1" x14ac:dyDescent="0.4">
      <c r="A28" s="29">
        <v>26</v>
      </c>
      <c r="B28" s="311"/>
      <c r="C28" s="162"/>
      <c r="D28" s="162"/>
      <c r="E28" s="162"/>
      <c r="F28" s="162"/>
      <c r="G28" s="162"/>
      <c r="H28" s="162"/>
      <c r="I28" s="162"/>
      <c r="J28" s="162"/>
      <c r="K28" s="312"/>
      <c r="L28" s="479"/>
      <c r="M28" s="482"/>
      <c r="N28" s="163"/>
    </row>
    <row r="29" spans="1:14" ht="15.9" customHeight="1" x14ac:dyDescent="0.4">
      <c r="A29" s="29">
        <v>27</v>
      </c>
      <c r="B29" s="311"/>
      <c r="C29" s="162"/>
      <c r="D29" s="162"/>
      <c r="E29" s="162"/>
      <c r="F29" s="162"/>
      <c r="G29" s="162"/>
      <c r="H29" s="162"/>
      <c r="I29" s="162"/>
      <c r="J29" s="162"/>
      <c r="K29" s="312"/>
      <c r="L29" s="479"/>
      <c r="M29" s="482"/>
      <c r="N29" s="163"/>
    </row>
    <row r="30" spans="1:14" ht="16.5" customHeight="1" thickBot="1" x14ac:dyDescent="0.45">
      <c r="A30" s="29">
        <v>28</v>
      </c>
      <c r="B30" s="313"/>
      <c r="C30" s="314"/>
      <c r="D30" s="314"/>
      <c r="E30" s="314"/>
      <c r="F30" s="314"/>
      <c r="G30" s="314"/>
      <c r="H30" s="314"/>
      <c r="I30" s="314"/>
      <c r="J30" s="314"/>
      <c r="K30" s="315"/>
      <c r="L30" s="480"/>
      <c r="M30" s="483"/>
      <c r="N30" s="163"/>
    </row>
    <row r="31" spans="1:14" ht="16.5" customHeight="1" thickTop="1" x14ac:dyDescent="0.4">
      <c r="A31" s="29">
        <v>29</v>
      </c>
      <c r="B31" s="308"/>
      <c r="C31" s="309"/>
      <c r="D31" s="309"/>
      <c r="E31" s="309"/>
      <c r="F31" s="309"/>
      <c r="G31" s="309"/>
      <c r="H31" s="309"/>
      <c r="I31" s="309"/>
      <c r="J31" s="309"/>
      <c r="K31" s="310"/>
      <c r="L31" s="478"/>
      <c r="M31" s="481"/>
      <c r="N31" s="163"/>
    </row>
    <row r="32" spans="1:14" ht="16.5" customHeight="1" x14ac:dyDescent="0.4">
      <c r="A32" s="29">
        <v>30</v>
      </c>
      <c r="B32" s="311"/>
      <c r="C32" s="162"/>
      <c r="D32" s="162"/>
      <c r="E32" s="162"/>
      <c r="F32" s="162"/>
      <c r="G32" s="162"/>
      <c r="H32" s="162"/>
      <c r="I32" s="162"/>
      <c r="J32" s="162"/>
      <c r="K32" s="312"/>
      <c r="L32" s="479"/>
      <c r="M32" s="482"/>
      <c r="N32" s="163"/>
    </row>
    <row r="33" spans="1:14" ht="15.9" customHeight="1" x14ac:dyDescent="0.4">
      <c r="A33" s="29">
        <v>31</v>
      </c>
      <c r="B33" s="311"/>
      <c r="C33" s="162"/>
      <c r="D33" s="162"/>
      <c r="E33" s="162"/>
      <c r="F33" s="162"/>
      <c r="G33" s="162"/>
      <c r="H33" s="162"/>
      <c r="I33" s="162"/>
      <c r="J33" s="162"/>
      <c r="K33" s="312"/>
      <c r="L33" s="479"/>
      <c r="M33" s="482"/>
      <c r="N33" s="163"/>
    </row>
    <row r="34" spans="1:14" ht="16.5" customHeight="1" thickBot="1" x14ac:dyDescent="0.45">
      <c r="A34" s="29">
        <v>32</v>
      </c>
      <c r="B34" s="313"/>
      <c r="C34" s="314"/>
      <c r="D34" s="314"/>
      <c r="E34" s="314"/>
      <c r="F34" s="314"/>
      <c r="G34" s="314"/>
      <c r="H34" s="314"/>
      <c r="I34" s="314"/>
      <c r="J34" s="314"/>
      <c r="K34" s="315"/>
      <c r="L34" s="480"/>
      <c r="M34" s="483"/>
      <c r="N34" s="163"/>
    </row>
    <row r="35" spans="1:14" ht="16" thickTop="1" x14ac:dyDescent="0.4">
      <c r="A35" s="29">
        <v>33</v>
      </c>
      <c r="B35" s="308"/>
      <c r="C35" s="309"/>
      <c r="D35" s="309"/>
      <c r="E35" s="309"/>
      <c r="F35" s="309"/>
      <c r="G35" s="309"/>
      <c r="H35" s="309"/>
      <c r="I35" s="309"/>
      <c r="J35" s="309"/>
      <c r="K35" s="310"/>
      <c r="L35" s="478"/>
      <c r="M35" s="481"/>
      <c r="N35" s="163"/>
    </row>
    <row r="36" spans="1:14" ht="15.75" customHeight="1" x14ac:dyDescent="0.4">
      <c r="A36" s="29">
        <v>34</v>
      </c>
      <c r="B36" s="311"/>
      <c r="C36" s="162"/>
      <c r="D36" s="162"/>
      <c r="E36" s="162"/>
      <c r="F36" s="162"/>
      <c r="G36" s="162"/>
      <c r="H36" s="162"/>
      <c r="I36" s="162"/>
      <c r="J36" s="162"/>
      <c r="K36" s="312"/>
      <c r="L36" s="479"/>
      <c r="M36" s="482"/>
      <c r="N36" s="163"/>
    </row>
    <row r="37" spans="1:14" ht="15.75" customHeight="1" x14ac:dyDescent="0.4">
      <c r="A37" s="29">
        <v>35</v>
      </c>
      <c r="B37" s="311"/>
      <c r="C37" s="162"/>
      <c r="D37" s="162"/>
      <c r="E37" s="162"/>
      <c r="F37" s="162"/>
      <c r="G37" s="162"/>
      <c r="H37" s="162"/>
      <c r="I37" s="162"/>
      <c r="J37" s="162"/>
      <c r="K37" s="312"/>
      <c r="L37" s="479"/>
      <c r="M37" s="482"/>
      <c r="N37" s="163"/>
    </row>
    <row r="38" spans="1:14" ht="16.5" customHeight="1" thickBot="1" x14ac:dyDescent="0.45">
      <c r="A38" s="29">
        <v>36</v>
      </c>
      <c r="B38" s="313"/>
      <c r="C38" s="314"/>
      <c r="D38" s="314"/>
      <c r="E38" s="314"/>
      <c r="F38" s="314"/>
      <c r="G38" s="314"/>
      <c r="H38" s="314"/>
      <c r="I38" s="314"/>
      <c r="J38" s="314"/>
      <c r="K38" s="315"/>
      <c r="L38" s="480"/>
      <c r="M38" s="483"/>
      <c r="N38" s="163"/>
    </row>
    <row r="39" spans="1:14" ht="16" thickTop="1" x14ac:dyDescent="0.4">
      <c r="A39" s="29">
        <v>37</v>
      </c>
      <c r="B39" s="308"/>
      <c r="C39" s="309"/>
      <c r="D39" s="309"/>
      <c r="E39" s="309"/>
      <c r="F39" s="309"/>
      <c r="G39" s="309"/>
      <c r="H39" s="309"/>
      <c r="I39" s="309"/>
      <c r="J39" s="309"/>
      <c r="K39" s="310"/>
      <c r="L39" s="478"/>
      <c r="M39" s="481"/>
      <c r="N39" s="163"/>
    </row>
    <row r="40" spans="1:14" ht="15.9" customHeight="1" x14ac:dyDescent="0.4">
      <c r="A40" s="29">
        <v>38</v>
      </c>
      <c r="B40" s="311"/>
      <c r="C40" s="162"/>
      <c r="D40" s="162"/>
      <c r="E40" s="162"/>
      <c r="F40" s="162"/>
      <c r="G40" s="162"/>
      <c r="H40" s="162"/>
      <c r="I40" s="162"/>
      <c r="J40" s="162"/>
      <c r="K40" s="312"/>
      <c r="L40" s="479"/>
      <c r="M40" s="482"/>
      <c r="N40" s="163"/>
    </row>
    <row r="41" spans="1:14" ht="15.9" customHeight="1" x14ac:dyDescent="0.4">
      <c r="A41" s="29">
        <v>39</v>
      </c>
      <c r="B41" s="311"/>
      <c r="C41" s="162"/>
      <c r="D41" s="162"/>
      <c r="E41" s="162"/>
      <c r="F41" s="162"/>
      <c r="G41" s="162"/>
      <c r="H41" s="162"/>
      <c r="I41" s="162"/>
      <c r="J41" s="162"/>
      <c r="K41" s="312"/>
      <c r="L41" s="479"/>
      <c r="M41" s="482"/>
      <c r="N41" s="163"/>
    </row>
    <row r="42" spans="1:14" ht="16.5" customHeight="1" thickBot="1" x14ac:dyDescent="0.45">
      <c r="A42" s="29">
        <v>40</v>
      </c>
      <c r="B42" s="313"/>
      <c r="C42" s="314"/>
      <c r="D42" s="314"/>
      <c r="E42" s="314"/>
      <c r="F42" s="314"/>
      <c r="G42" s="314"/>
      <c r="H42" s="314"/>
      <c r="I42" s="314"/>
      <c r="J42" s="314"/>
      <c r="K42" s="315"/>
      <c r="L42" s="480"/>
      <c r="M42" s="483"/>
      <c r="N42" s="163"/>
    </row>
    <row r="43" spans="1:14" ht="16.5" customHeight="1" thickTop="1" x14ac:dyDescent="0.4">
      <c r="A43" s="29">
        <v>41</v>
      </c>
      <c r="B43" s="308"/>
      <c r="C43" s="309"/>
      <c r="D43" s="309"/>
      <c r="E43" s="309"/>
      <c r="F43" s="309"/>
      <c r="G43" s="309"/>
      <c r="H43" s="309"/>
      <c r="I43" s="309"/>
      <c r="J43" s="309"/>
      <c r="K43" s="310"/>
      <c r="L43" s="478"/>
      <c r="M43" s="481"/>
      <c r="N43" s="163"/>
    </row>
    <row r="44" spans="1:14" ht="16.5" customHeight="1" x14ac:dyDescent="0.4">
      <c r="A44" s="29">
        <v>42</v>
      </c>
      <c r="B44" s="311"/>
      <c r="C44" s="162"/>
      <c r="D44" s="162"/>
      <c r="E44" s="162"/>
      <c r="F44" s="162"/>
      <c r="G44" s="162"/>
      <c r="H44" s="162"/>
      <c r="I44" s="162"/>
      <c r="J44" s="162"/>
      <c r="K44" s="312"/>
      <c r="L44" s="479"/>
      <c r="M44" s="482"/>
      <c r="N44" s="163"/>
    </row>
    <row r="45" spans="1:14" ht="15.9" customHeight="1" x14ac:dyDescent="0.4">
      <c r="A45" s="29">
        <v>43</v>
      </c>
      <c r="B45" s="311"/>
      <c r="C45" s="162"/>
      <c r="D45" s="162"/>
      <c r="E45" s="162"/>
      <c r="F45" s="162"/>
      <c r="G45" s="162"/>
      <c r="H45" s="162"/>
      <c r="I45" s="162"/>
      <c r="J45" s="162"/>
      <c r="K45" s="312"/>
      <c r="L45" s="479"/>
      <c r="M45" s="482"/>
      <c r="N45" s="163"/>
    </row>
    <row r="46" spans="1:14" ht="16.5" customHeight="1" thickBot="1" x14ac:dyDescent="0.45">
      <c r="A46" s="29">
        <v>44</v>
      </c>
      <c r="B46" s="313"/>
      <c r="C46" s="314"/>
      <c r="D46" s="314"/>
      <c r="E46" s="314"/>
      <c r="F46" s="314"/>
      <c r="G46" s="314"/>
      <c r="H46" s="314"/>
      <c r="I46" s="314"/>
      <c r="J46" s="314"/>
      <c r="K46" s="315"/>
      <c r="L46" s="480"/>
      <c r="M46" s="483"/>
      <c r="N46" s="163"/>
    </row>
    <row r="47" spans="1:14" ht="16" thickTop="1" x14ac:dyDescent="0.4">
      <c r="A47" s="29">
        <v>45</v>
      </c>
      <c r="B47" s="308"/>
      <c r="C47" s="309"/>
      <c r="D47" s="309"/>
      <c r="E47" s="309"/>
      <c r="F47" s="309"/>
      <c r="G47" s="309"/>
      <c r="H47" s="309"/>
      <c r="I47" s="309"/>
      <c r="J47" s="309"/>
      <c r="K47" s="310"/>
      <c r="L47" s="478"/>
      <c r="M47" s="481"/>
      <c r="N47" s="163"/>
    </row>
    <row r="48" spans="1:14" ht="15.75" customHeight="1" x14ac:dyDescent="0.4">
      <c r="A48" s="29">
        <v>46</v>
      </c>
      <c r="B48" s="311"/>
      <c r="C48" s="162"/>
      <c r="D48" s="162"/>
      <c r="E48" s="162"/>
      <c r="F48" s="162"/>
      <c r="G48" s="162"/>
      <c r="H48" s="162"/>
      <c r="I48" s="162"/>
      <c r="J48" s="162"/>
      <c r="K48" s="312"/>
      <c r="L48" s="479"/>
      <c r="M48" s="482"/>
      <c r="N48" s="163"/>
    </row>
    <row r="49" spans="1:14" ht="15.75" customHeight="1" x14ac:dyDescent="0.4">
      <c r="A49" s="29">
        <v>47</v>
      </c>
      <c r="B49" s="311"/>
      <c r="C49" s="162"/>
      <c r="D49" s="162"/>
      <c r="E49" s="162"/>
      <c r="F49" s="162"/>
      <c r="G49" s="162"/>
      <c r="H49" s="162"/>
      <c r="I49" s="162"/>
      <c r="J49" s="162"/>
      <c r="K49" s="312"/>
      <c r="L49" s="479"/>
      <c r="M49" s="482"/>
      <c r="N49" s="163"/>
    </row>
    <row r="50" spans="1:14" ht="16.5" customHeight="1" thickBot="1" x14ac:dyDescent="0.45">
      <c r="A50" s="29">
        <v>48</v>
      </c>
      <c r="B50" s="313"/>
      <c r="C50" s="314"/>
      <c r="D50" s="314"/>
      <c r="E50" s="314"/>
      <c r="F50" s="314"/>
      <c r="G50" s="314"/>
      <c r="H50" s="314"/>
      <c r="I50" s="314"/>
      <c r="J50" s="314"/>
      <c r="K50" s="315"/>
      <c r="L50" s="480"/>
      <c r="M50" s="483"/>
      <c r="N50" s="163"/>
    </row>
    <row r="51" spans="1:14" ht="16" thickTop="1" x14ac:dyDescent="0.4">
      <c r="A51" s="29">
        <v>49</v>
      </c>
      <c r="B51" s="308"/>
      <c r="C51" s="309"/>
      <c r="D51" s="309"/>
      <c r="E51" s="309"/>
      <c r="F51" s="309"/>
      <c r="G51" s="309"/>
      <c r="H51" s="309"/>
      <c r="I51" s="309"/>
      <c r="J51" s="309"/>
      <c r="K51" s="310"/>
      <c r="L51" s="478"/>
      <c r="M51" s="481"/>
      <c r="N51" s="163"/>
    </row>
    <row r="52" spans="1:14" ht="15.9" customHeight="1" x14ac:dyDescent="0.4">
      <c r="A52" s="29">
        <v>50</v>
      </c>
      <c r="B52" s="311"/>
      <c r="C52" s="162"/>
      <c r="D52" s="162"/>
      <c r="E52" s="162"/>
      <c r="F52" s="162"/>
      <c r="G52" s="162"/>
      <c r="H52" s="162"/>
      <c r="I52" s="162"/>
      <c r="J52" s="162"/>
      <c r="K52" s="312"/>
      <c r="L52" s="479"/>
      <c r="M52" s="482"/>
      <c r="N52" s="163"/>
    </row>
    <row r="53" spans="1:14" ht="15.9" customHeight="1" x14ac:dyDescent="0.4">
      <c r="A53" s="29">
        <v>51</v>
      </c>
      <c r="B53" s="311"/>
      <c r="C53" s="162"/>
      <c r="D53" s="162"/>
      <c r="E53" s="162"/>
      <c r="F53" s="162"/>
      <c r="G53" s="162"/>
      <c r="H53" s="162"/>
      <c r="I53" s="162"/>
      <c r="J53" s="162"/>
      <c r="K53" s="312"/>
      <c r="L53" s="479"/>
      <c r="M53" s="482"/>
      <c r="N53" s="163"/>
    </row>
    <row r="54" spans="1:14" ht="16.5" customHeight="1" thickBot="1" x14ac:dyDescent="0.45">
      <c r="A54" s="29">
        <v>52</v>
      </c>
      <c r="B54" s="313"/>
      <c r="C54" s="314"/>
      <c r="D54" s="314"/>
      <c r="E54" s="314"/>
      <c r="F54" s="314"/>
      <c r="G54" s="314"/>
      <c r="H54" s="314"/>
      <c r="I54" s="314"/>
      <c r="J54" s="314"/>
      <c r="K54" s="315"/>
      <c r="L54" s="480"/>
      <c r="M54" s="483"/>
      <c r="N54" s="163"/>
    </row>
    <row r="55" spans="1:14" ht="16.5" customHeight="1" thickTop="1" x14ac:dyDescent="0.4">
      <c r="A55" s="29">
        <v>53</v>
      </c>
      <c r="B55" s="308"/>
      <c r="C55" s="309"/>
      <c r="D55" s="309"/>
      <c r="E55" s="309"/>
      <c r="F55" s="309"/>
      <c r="G55" s="309"/>
      <c r="H55" s="309"/>
      <c r="I55" s="309"/>
      <c r="J55" s="309"/>
      <c r="K55" s="310"/>
      <c r="L55" s="478"/>
      <c r="M55" s="481"/>
      <c r="N55" s="163"/>
    </row>
    <row r="56" spans="1:14" ht="16.5" customHeight="1" x14ac:dyDescent="0.4">
      <c r="A56" s="29">
        <v>54</v>
      </c>
      <c r="B56" s="311"/>
      <c r="C56" s="162"/>
      <c r="D56" s="162"/>
      <c r="E56" s="162"/>
      <c r="F56" s="162"/>
      <c r="G56" s="162"/>
      <c r="H56" s="162"/>
      <c r="I56" s="162"/>
      <c r="J56" s="162"/>
      <c r="K56" s="312"/>
      <c r="L56" s="479"/>
      <c r="M56" s="482"/>
      <c r="N56" s="163"/>
    </row>
    <row r="57" spans="1:14" ht="15.9" customHeight="1" x14ac:dyDescent="0.4">
      <c r="A57" s="29">
        <v>55</v>
      </c>
      <c r="B57" s="311"/>
      <c r="C57" s="162"/>
      <c r="D57" s="162"/>
      <c r="E57" s="162"/>
      <c r="F57" s="162"/>
      <c r="G57" s="162"/>
      <c r="H57" s="162"/>
      <c r="I57" s="162"/>
      <c r="J57" s="162"/>
      <c r="K57" s="312"/>
      <c r="L57" s="479"/>
      <c r="M57" s="482"/>
      <c r="N57" s="163"/>
    </row>
    <row r="58" spans="1:14" ht="16.5" customHeight="1" thickBot="1" x14ac:dyDescent="0.45">
      <c r="A58" s="29">
        <v>56</v>
      </c>
      <c r="B58" s="313"/>
      <c r="C58" s="314"/>
      <c r="D58" s="314"/>
      <c r="E58" s="314"/>
      <c r="F58" s="314"/>
      <c r="G58" s="314"/>
      <c r="H58" s="314"/>
      <c r="I58" s="314"/>
      <c r="J58" s="314"/>
      <c r="K58" s="315"/>
      <c r="L58" s="480"/>
      <c r="M58" s="483"/>
      <c r="N58" s="163"/>
    </row>
    <row r="59" spans="1:14" ht="16" thickTop="1" x14ac:dyDescent="0.4">
      <c r="A59" s="29">
        <v>57</v>
      </c>
      <c r="B59" s="308"/>
      <c r="C59" s="309"/>
      <c r="D59" s="309"/>
      <c r="E59" s="309"/>
      <c r="F59" s="309"/>
      <c r="G59" s="309"/>
      <c r="H59" s="309"/>
      <c r="I59" s="309"/>
      <c r="J59" s="309"/>
      <c r="K59" s="310"/>
      <c r="L59" s="478"/>
      <c r="M59" s="481"/>
      <c r="N59" s="163"/>
    </row>
    <row r="60" spans="1:14" ht="15.75" customHeight="1" x14ac:dyDescent="0.4">
      <c r="A60" s="29">
        <v>58</v>
      </c>
      <c r="B60" s="311"/>
      <c r="C60" s="162"/>
      <c r="D60" s="162"/>
      <c r="E60" s="162"/>
      <c r="F60" s="162"/>
      <c r="G60" s="162"/>
      <c r="H60" s="162"/>
      <c r="I60" s="162"/>
      <c r="J60" s="162"/>
      <c r="K60" s="312"/>
      <c r="L60" s="479"/>
      <c r="M60" s="482"/>
      <c r="N60" s="163"/>
    </row>
    <row r="61" spans="1:14" ht="15.75" customHeight="1" x14ac:dyDescent="0.4">
      <c r="A61" s="29">
        <v>59</v>
      </c>
      <c r="B61" s="311"/>
      <c r="C61" s="162"/>
      <c r="D61" s="162"/>
      <c r="E61" s="162"/>
      <c r="F61" s="162"/>
      <c r="G61" s="162"/>
      <c r="H61" s="162"/>
      <c r="I61" s="162"/>
      <c r="J61" s="162"/>
      <c r="K61" s="312"/>
      <c r="L61" s="479"/>
      <c r="M61" s="482"/>
      <c r="N61" s="163"/>
    </row>
    <row r="62" spans="1:14" ht="16.5" customHeight="1" thickBot="1" x14ac:dyDescent="0.45">
      <c r="A62" s="29">
        <v>60</v>
      </c>
      <c r="B62" s="313"/>
      <c r="C62" s="314"/>
      <c r="D62" s="314"/>
      <c r="E62" s="314"/>
      <c r="F62" s="314"/>
      <c r="G62" s="314"/>
      <c r="H62" s="314"/>
      <c r="I62" s="314"/>
      <c r="J62" s="314"/>
      <c r="K62" s="315"/>
      <c r="L62" s="480"/>
      <c r="M62" s="483"/>
      <c r="N62" s="163"/>
    </row>
    <row r="63" spans="1:14" ht="16" thickTop="1" x14ac:dyDescent="0.4">
      <c r="A63" s="29">
        <v>61</v>
      </c>
      <c r="B63" s="308"/>
      <c r="C63" s="309"/>
      <c r="D63" s="309"/>
      <c r="E63" s="309"/>
      <c r="F63" s="309"/>
      <c r="G63" s="309"/>
      <c r="H63" s="309"/>
      <c r="I63" s="309"/>
      <c r="J63" s="309"/>
      <c r="K63" s="310"/>
      <c r="L63" s="478"/>
      <c r="M63" s="481"/>
      <c r="N63" s="163"/>
    </row>
    <row r="64" spans="1:14" ht="15.9" customHeight="1" x14ac:dyDescent="0.4">
      <c r="A64" s="29">
        <v>62</v>
      </c>
      <c r="B64" s="311"/>
      <c r="C64" s="162"/>
      <c r="D64" s="162"/>
      <c r="E64" s="162"/>
      <c r="F64" s="162"/>
      <c r="G64" s="162"/>
      <c r="H64" s="162"/>
      <c r="I64" s="162"/>
      <c r="J64" s="162"/>
      <c r="K64" s="312"/>
      <c r="L64" s="479"/>
      <c r="M64" s="482"/>
      <c r="N64" s="163"/>
    </row>
    <row r="65" spans="1:14" ht="15.9" customHeight="1" x14ac:dyDescent="0.4">
      <c r="A65" s="29">
        <v>63</v>
      </c>
      <c r="B65" s="311"/>
      <c r="C65" s="162"/>
      <c r="D65" s="162"/>
      <c r="E65" s="162"/>
      <c r="F65" s="162"/>
      <c r="G65" s="162"/>
      <c r="H65" s="162"/>
      <c r="I65" s="162"/>
      <c r="J65" s="162"/>
      <c r="K65" s="312"/>
      <c r="L65" s="479"/>
      <c r="M65" s="482"/>
      <c r="N65" s="163"/>
    </row>
    <row r="66" spans="1:14" ht="16.5" customHeight="1" thickBot="1" x14ac:dyDescent="0.45">
      <c r="A66" s="29">
        <v>64</v>
      </c>
      <c r="B66" s="313"/>
      <c r="C66" s="314"/>
      <c r="D66" s="314"/>
      <c r="E66" s="314"/>
      <c r="F66" s="314"/>
      <c r="G66" s="314"/>
      <c r="H66" s="314"/>
      <c r="I66" s="314"/>
      <c r="J66" s="314"/>
      <c r="K66" s="315"/>
      <c r="L66" s="480"/>
      <c r="M66" s="483"/>
      <c r="N66" s="163"/>
    </row>
    <row r="67" spans="1:14" ht="16.5" customHeight="1" thickTop="1" x14ac:dyDescent="0.4">
      <c r="A67" s="29">
        <v>65</v>
      </c>
      <c r="B67" s="308"/>
      <c r="C67" s="309"/>
      <c r="D67" s="309"/>
      <c r="E67" s="309"/>
      <c r="F67" s="309"/>
      <c r="G67" s="309"/>
      <c r="H67" s="309"/>
      <c r="I67" s="309"/>
      <c r="J67" s="309"/>
      <c r="K67" s="310"/>
      <c r="L67" s="478"/>
      <c r="M67" s="481"/>
      <c r="N67" s="163"/>
    </row>
    <row r="68" spans="1:14" ht="16.5" customHeight="1" x14ac:dyDescent="0.4">
      <c r="A68" s="29">
        <v>66</v>
      </c>
      <c r="B68" s="311"/>
      <c r="C68" s="162"/>
      <c r="D68" s="162"/>
      <c r="E68" s="162"/>
      <c r="F68" s="162"/>
      <c r="G68" s="162"/>
      <c r="H68" s="162"/>
      <c r="I68" s="162"/>
      <c r="J68" s="162"/>
      <c r="K68" s="312"/>
      <c r="L68" s="479"/>
      <c r="M68" s="482"/>
      <c r="N68" s="163"/>
    </row>
    <row r="69" spans="1:14" ht="15.9" customHeight="1" x14ac:dyDescent="0.4">
      <c r="A69" s="29">
        <v>67</v>
      </c>
      <c r="B69" s="311"/>
      <c r="C69" s="162"/>
      <c r="D69" s="162"/>
      <c r="E69" s="162"/>
      <c r="F69" s="162"/>
      <c r="G69" s="162"/>
      <c r="H69" s="162"/>
      <c r="I69" s="162"/>
      <c r="J69" s="162"/>
      <c r="K69" s="312"/>
      <c r="L69" s="479"/>
      <c r="M69" s="482"/>
      <c r="N69" s="163"/>
    </row>
    <row r="70" spans="1:14" ht="16.5" customHeight="1" thickBot="1" x14ac:dyDescent="0.45">
      <c r="A70" s="29">
        <v>68</v>
      </c>
      <c r="B70" s="313"/>
      <c r="C70" s="314"/>
      <c r="D70" s="314"/>
      <c r="E70" s="314"/>
      <c r="F70" s="314"/>
      <c r="G70" s="314"/>
      <c r="H70" s="314"/>
      <c r="I70" s="314"/>
      <c r="J70" s="314"/>
      <c r="K70" s="315"/>
      <c r="L70" s="480"/>
      <c r="M70" s="483"/>
      <c r="N70" s="163"/>
    </row>
    <row r="71" spans="1:14" ht="16" thickTop="1" x14ac:dyDescent="0.4">
      <c r="A71" s="29">
        <v>69</v>
      </c>
      <c r="B71" s="308"/>
      <c r="C71" s="309"/>
      <c r="D71" s="309"/>
      <c r="E71" s="309"/>
      <c r="F71" s="309"/>
      <c r="G71" s="309"/>
      <c r="H71" s="309"/>
      <c r="I71" s="309"/>
      <c r="J71" s="309"/>
      <c r="K71" s="310"/>
      <c r="L71" s="478"/>
      <c r="M71" s="481"/>
      <c r="N71" s="163"/>
    </row>
    <row r="72" spans="1:14" ht="15.75" customHeight="1" x14ac:dyDescent="0.4">
      <c r="A72" s="29">
        <v>70</v>
      </c>
      <c r="B72" s="311"/>
      <c r="C72" s="162"/>
      <c r="D72" s="162"/>
      <c r="E72" s="162"/>
      <c r="F72" s="162"/>
      <c r="G72" s="162"/>
      <c r="H72" s="162"/>
      <c r="I72" s="162"/>
      <c r="J72" s="162"/>
      <c r="K72" s="312"/>
      <c r="L72" s="479"/>
      <c r="M72" s="482"/>
      <c r="N72" s="163"/>
    </row>
    <row r="73" spans="1:14" ht="15.75" customHeight="1" x14ac:dyDescent="0.4">
      <c r="A73" s="29">
        <v>71</v>
      </c>
      <c r="B73" s="311"/>
      <c r="C73" s="162"/>
      <c r="D73" s="162"/>
      <c r="E73" s="162"/>
      <c r="F73" s="162"/>
      <c r="G73" s="162"/>
      <c r="H73" s="162"/>
      <c r="I73" s="162"/>
      <c r="J73" s="162"/>
      <c r="K73" s="312"/>
      <c r="L73" s="479"/>
      <c r="M73" s="482"/>
      <c r="N73" s="163"/>
    </row>
    <row r="74" spans="1:14" ht="16.5" customHeight="1" thickBot="1" x14ac:dyDescent="0.45">
      <c r="A74" s="29">
        <v>72</v>
      </c>
      <c r="B74" s="313"/>
      <c r="C74" s="314"/>
      <c r="D74" s="314"/>
      <c r="E74" s="314"/>
      <c r="F74" s="314"/>
      <c r="G74" s="314"/>
      <c r="H74" s="314"/>
      <c r="I74" s="314"/>
      <c r="J74" s="314"/>
      <c r="K74" s="315"/>
      <c r="L74" s="480"/>
      <c r="M74" s="483"/>
      <c r="N74" s="163"/>
    </row>
    <row r="75" spans="1:14" ht="16" thickTop="1" x14ac:dyDescent="0.4">
      <c r="A75" s="29">
        <v>73</v>
      </c>
      <c r="B75" s="308"/>
      <c r="C75" s="309"/>
      <c r="D75" s="309"/>
      <c r="E75" s="309"/>
      <c r="F75" s="309"/>
      <c r="G75" s="309"/>
      <c r="H75" s="309"/>
      <c r="I75" s="309"/>
      <c r="J75" s="309"/>
      <c r="K75" s="310"/>
      <c r="L75" s="478"/>
      <c r="M75" s="481"/>
      <c r="N75" s="163"/>
    </row>
    <row r="76" spans="1:14" ht="15.9" customHeight="1" x14ac:dyDescent="0.4">
      <c r="A76" s="29">
        <v>74</v>
      </c>
      <c r="B76" s="311"/>
      <c r="C76" s="162"/>
      <c r="D76" s="162"/>
      <c r="E76" s="162"/>
      <c r="F76" s="162"/>
      <c r="G76" s="162"/>
      <c r="H76" s="162"/>
      <c r="I76" s="162"/>
      <c r="J76" s="162"/>
      <c r="K76" s="312"/>
      <c r="L76" s="479"/>
      <c r="M76" s="482"/>
      <c r="N76" s="163"/>
    </row>
    <row r="77" spans="1:14" ht="15.9" customHeight="1" x14ac:dyDescent="0.4">
      <c r="A77" s="29">
        <v>75</v>
      </c>
      <c r="B77" s="311"/>
      <c r="C77" s="162"/>
      <c r="D77" s="162"/>
      <c r="E77" s="162"/>
      <c r="F77" s="162"/>
      <c r="G77" s="162"/>
      <c r="H77" s="162"/>
      <c r="I77" s="162"/>
      <c r="J77" s="162"/>
      <c r="K77" s="312"/>
      <c r="L77" s="479"/>
      <c r="M77" s="482"/>
      <c r="N77" s="163"/>
    </row>
    <row r="78" spans="1:14" ht="15.75" customHeight="1" thickBot="1" x14ac:dyDescent="0.45">
      <c r="A78" s="29">
        <v>76</v>
      </c>
      <c r="B78" s="313"/>
      <c r="C78" s="314"/>
      <c r="D78" s="314"/>
      <c r="E78" s="314"/>
      <c r="F78" s="314"/>
      <c r="G78" s="314"/>
      <c r="H78" s="314"/>
      <c r="I78" s="314"/>
      <c r="J78" s="314"/>
      <c r="K78" s="315"/>
      <c r="L78" s="480"/>
      <c r="M78" s="483"/>
      <c r="N78" s="163"/>
    </row>
    <row r="79" spans="1:14" ht="15.75" customHeight="1" thickTop="1" x14ac:dyDescent="0.4">
      <c r="A79" s="29">
        <v>77</v>
      </c>
      <c r="B79" s="308"/>
      <c r="C79" s="309"/>
      <c r="D79" s="309"/>
      <c r="E79" s="309"/>
      <c r="F79" s="309"/>
      <c r="G79" s="309"/>
      <c r="H79" s="309"/>
      <c r="I79" s="309"/>
      <c r="J79" s="309"/>
      <c r="K79" s="310"/>
      <c r="L79" s="478"/>
      <c r="M79" s="481"/>
      <c r="N79" s="163"/>
    </row>
    <row r="80" spans="1:14" ht="16.5" customHeight="1" x14ac:dyDescent="0.4">
      <c r="A80" s="29">
        <v>78</v>
      </c>
      <c r="B80" s="311"/>
      <c r="C80" s="162"/>
      <c r="D80" s="162"/>
      <c r="E80" s="162"/>
      <c r="F80" s="162"/>
      <c r="G80" s="162"/>
      <c r="H80" s="162"/>
      <c r="I80" s="162"/>
      <c r="J80" s="162"/>
      <c r="K80" s="312"/>
      <c r="L80" s="479"/>
      <c r="M80" s="482"/>
      <c r="N80" s="163"/>
    </row>
    <row r="81" spans="1:14" ht="15.9" customHeight="1" x14ac:dyDescent="0.4">
      <c r="A81" s="29">
        <v>79</v>
      </c>
      <c r="B81" s="311"/>
      <c r="C81" s="162"/>
      <c r="D81" s="162"/>
      <c r="E81" s="162"/>
      <c r="F81" s="162"/>
      <c r="G81" s="162"/>
      <c r="H81" s="162"/>
      <c r="I81" s="162"/>
      <c r="J81" s="162"/>
      <c r="K81" s="312"/>
      <c r="L81" s="479"/>
      <c r="M81" s="482"/>
      <c r="N81" s="163"/>
    </row>
    <row r="82" spans="1:14" ht="16.5" customHeight="1" thickBot="1" x14ac:dyDescent="0.45">
      <c r="A82" s="29">
        <v>80</v>
      </c>
      <c r="B82" s="313"/>
      <c r="C82" s="314"/>
      <c r="D82" s="314"/>
      <c r="E82" s="314"/>
      <c r="F82" s="314"/>
      <c r="G82" s="314"/>
      <c r="H82" s="314"/>
      <c r="I82" s="314"/>
      <c r="J82" s="314"/>
      <c r="K82" s="315"/>
      <c r="L82" s="480"/>
      <c r="M82" s="483"/>
      <c r="N82" s="163"/>
    </row>
    <row r="83" spans="1:14" ht="16" thickTop="1" x14ac:dyDescent="0.4">
      <c r="A83" s="29">
        <v>81</v>
      </c>
      <c r="B83" s="308"/>
      <c r="C83" s="309"/>
      <c r="D83" s="309"/>
      <c r="E83" s="309"/>
      <c r="F83" s="309"/>
      <c r="G83" s="309"/>
      <c r="H83" s="309"/>
      <c r="I83" s="309"/>
      <c r="J83" s="309"/>
      <c r="K83" s="310"/>
      <c r="L83" s="478"/>
      <c r="M83" s="481"/>
      <c r="N83" s="163"/>
    </row>
    <row r="84" spans="1:14" ht="16.5" customHeight="1" x14ac:dyDescent="0.4">
      <c r="A84" s="29">
        <v>82</v>
      </c>
      <c r="B84" s="311"/>
      <c r="C84" s="162"/>
      <c r="D84" s="162"/>
      <c r="E84" s="162"/>
      <c r="F84" s="162"/>
      <c r="G84" s="162"/>
      <c r="H84" s="162"/>
      <c r="I84" s="162"/>
      <c r="J84" s="162"/>
      <c r="K84" s="312"/>
      <c r="L84" s="479"/>
      <c r="M84" s="482"/>
      <c r="N84" s="163"/>
    </row>
    <row r="85" spans="1:14" ht="16.5" customHeight="1" x14ac:dyDescent="0.4">
      <c r="A85" s="29">
        <v>83</v>
      </c>
      <c r="B85" s="311"/>
      <c r="C85" s="162"/>
      <c r="D85" s="162"/>
      <c r="E85" s="162"/>
      <c r="F85" s="162"/>
      <c r="G85" s="162"/>
      <c r="H85" s="162"/>
      <c r="I85" s="162"/>
      <c r="J85" s="162"/>
      <c r="K85" s="312"/>
      <c r="L85" s="479"/>
      <c r="M85" s="482"/>
      <c r="N85" s="163"/>
    </row>
    <row r="86" spans="1:14" ht="16.5" customHeight="1" thickBot="1" x14ac:dyDescent="0.45">
      <c r="A86" s="29">
        <v>84</v>
      </c>
      <c r="B86" s="313"/>
      <c r="C86" s="314"/>
      <c r="D86" s="314"/>
      <c r="E86" s="314"/>
      <c r="F86" s="314"/>
      <c r="G86" s="314"/>
      <c r="H86" s="314"/>
      <c r="I86" s="314"/>
      <c r="J86" s="314"/>
      <c r="K86" s="315"/>
      <c r="L86" s="480"/>
      <c r="M86" s="483"/>
      <c r="N86" s="163"/>
    </row>
    <row r="87" spans="1:14" ht="16" thickTop="1" x14ac:dyDescent="0.4">
      <c r="A87" s="29">
        <v>85</v>
      </c>
      <c r="B87" s="308"/>
      <c r="C87" s="309"/>
      <c r="D87" s="309"/>
      <c r="E87" s="309"/>
      <c r="F87" s="309"/>
      <c r="G87" s="309"/>
      <c r="H87" s="309"/>
      <c r="I87" s="309"/>
      <c r="J87" s="309"/>
      <c r="K87" s="310"/>
      <c r="L87" s="478"/>
      <c r="M87" s="481"/>
      <c r="N87" s="163"/>
    </row>
    <row r="88" spans="1:14" ht="15.9" customHeight="1" x14ac:dyDescent="0.4">
      <c r="A88" s="29">
        <v>86</v>
      </c>
      <c r="B88" s="311"/>
      <c r="C88" s="162"/>
      <c r="D88" s="162"/>
      <c r="E88" s="162"/>
      <c r="F88" s="162"/>
      <c r="G88" s="162"/>
      <c r="H88" s="162"/>
      <c r="I88" s="162"/>
      <c r="J88" s="162"/>
      <c r="K88" s="312"/>
      <c r="L88" s="479"/>
      <c r="M88" s="482"/>
      <c r="N88" s="163"/>
    </row>
    <row r="89" spans="1:14" ht="15.9" customHeight="1" x14ac:dyDescent="0.4">
      <c r="A89" s="29">
        <v>87</v>
      </c>
      <c r="B89" s="311"/>
      <c r="C89" s="162"/>
      <c r="D89" s="162"/>
      <c r="E89" s="162"/>
      <c r="F89" s="162"/>
      <c r="G89" s="162"/>
      <c r="H89" s="162"/>
      <c r="I89" s="162"/>
      <c r="J89" s="162"/>
      <c r="K89" s="312"/>
      <c r="L89" s="479"/>
      <c r="M89" s="482"/>
      <c r="N89" s="163"/>
    </row>
    <row r="90" spans="1:14" ht="15.75" customHeight="1" thickBot="1" x14ac:dyDescent="0.45">
      <c r="A90" s="29">
        <v>88</v>
      </c>
      <c r="B90" s="313"/>
      <c r="C90" s="314"/>
      <c r="D90" s="314"/>
      <c r="E90" s="314"/>
      <c r="F90" s="314"/>
      <c r="G90" s="314"/>
      <c r="H90" s="314"/>
      <c r="I90" s="314"/>
      <c r="J90" s="314"/>
      <c r="K90" s="315"/>
      <c r="L90" s="480"/>
      <c r="M90" s="483"/>
      <c r="N90" s="163"/>
    </row>
    <row r="91" spans="1:14" ht="15.75" customHeight="1" thickTop="1" x14ac:dyDescent="0.4">
      <c r="A91" s="29">
        <v>89</v>
      </c>
      <c r="B91" s="308"/>
      <c r="C91" s="309"/>
      <c r="D91" s="309"/>
      <c r="E91" s="309"/>
      <c r="F91" s="309"/>
      <c r="G91" s="309"/>
      <c r="H91" s="309"/>
      <c r="I91" s="309"/>
      <c r="J91" s="309"/>
      <c r="K91" s="310"/>
      <c r="L91" s="478"/>
      <c r="M91" s="481"/>
      <c r="N91" s="163"/>
    </row>
    <row r="92" spans="1:14" ht="16.5" customHeight="1" x14ac:dyDescent="0.4">
      <c r="A92" s="29">
        <v>90</v>
      </c>
      <c r="B92" s="311"/>
      <c r="C92" s="162"/>
      <c r="D92" s="162"/>
      <c r="E92" s="162"/>
      <c r="F92" s="162"/>
      <c r="G92" s="162"/>
      <c r="H92" s="162"/>
      <c r="I92" s="162"/>
      <c r="J92" s="162"/>
      <c r="K92" s="312"/>
      <c r="L92" s="479"/>
      <c r="M92" s="482"/>
      <c r="N92" s="163"/>
    </row>
    <row r="93" spans="1:14" ht="15.9" customHeight="1" x14ac:dyDescent="0.4">
      <c r="A93" s="29">
        <v>91</v>
      </c>
      <c r="B93" s="311"/>
      <c r="C93" s="162"/>
      <c r="D93" s="162"/>
      <c r="E93" s="162"/>
      <c r="F93" s="162"/>
      <c r="G93" s="162"/>
      <c r="H93" s="162"/>
      <c r="I93" s="162"/>
      <c r="J93" s="162"/>
      <c r="K93" s="312"/>
      <c r="L93" s="479"/>
      <c r="M93" s="482"/>
      <c r="N93" s="163"/>
    </row>
    <row r="94" spans="1:14" ht="16.5" customHeight="1" thickBot="1" x14ac:dyDescent="0.45">
      <c r="A94" s="29">
        <v>92</v>
      </c>
      <c r="B94" s="313"/>
      <c r="C94" s="314"/>
      <c r="D94" s="314"/>
      <c r="E94" s="314"/>
      <c r="F94" s="314"/>
      <c r="G94" s="314"/>
      <c r="H94" s="314"/>
      <c r="I94" s="314"/>
      <c r="J94" s="314"/>
      <c r="K94" s="315"/>
      <c r="L94" s="480"/>
      <c r="M94" s="483"/>
      <c r="N94" s="163"/>
    </row>
    <row r="95" spans="1:14" ht="16" thickTop="1" x14ac:dyDescent="0.4">
      <c r="A95" s="29">
        <v>93</v>
      </c>
      <c r="B95" s="308"/>
      <c r="C95" s="309"/>
      <c r="D95" s="309"/>
      <c r="E95" s="309"/>
      <c r="F95" s="309"/>
      <c r="G95" s="309"/>
      <c r="H95" s="309"/>
      <c r="I95" s="309"/>
      <c r="J95" s="309"/>
      <c r="K95" s="310"/>
      <c r="L95" s="478"/>
      <c r="M95" s="481"/>
      <c r="N95" s="163"/>
    </row>
    <row r="96" spans="1:14" ht="15.75" customHeight="1" x14ac:dyDescent="0.4">
      <c r="A96" s="29">
        <v>94</v>
      </c>
      <c r="B96" s="311"/>
      <c r="C96" s="162"/>
      <c r="D96" s="162"/>
      <c r="E96" s="162"/>
      <c r="F96" s="162"/>
      <c r="G96" s="162"/>
      <c r="H96" s="162"/>
      <c r="I96" s="162"/>
      <c r="J96" s="162"/>
      <c r="K96" s="312"/>
      <c r="L96" s="479"/>
      <c r="M96" s="482"/>
      <c r="N96" s="163"/>
    </row>
    <row r="97" spans="1:14" ht="15.75" customHeight="1" x14ac:dyDescent="0.4">
      <c r="A97" s="29">
        <v>95</v>
      </c>
      <c r="B97" s="311"/>
      <c r="C97" s="162"/>
      <c r="D97" s="162"/>
      <c r="E97" s="162"/>
      <c r="F97" s="162"/>
      <c r="G97" s="162"/>
      <c r="H97" s="162"/>
      <c r="I97" s="162"/>
      <c r="J97" s="162"/>
      <c r="K97" s="312"/>
      <c r="L97" s="479"/>
      <c r="M97" s="482"/>
      <c r="N97" s="163"/>
    </row>
    <row r="98" spans="1:14" ht="16.5" customHeight="1" thickBot="1" x14ac:dyDescent="0.45">
      <c r="A98" s="29">
        <v>96</v>
      </c>
      <c r="B98" s="313"/>
      <c r="C98" s="314"/>
      <c r="D98" s="314"/>
      <c r="E98" s="314"/>
      <c r="F98" s="314"/>
      <c r="G98" s="314"/>
      <c r="H98" s="314"/>
      <c r="I98" s="314"/>
      <c r="J98" s="314"/>
      <c r="K98" s="315"/>
      <c r="L98" s="480"/>
      <c r="M98" s="483"/>
      <c r="N98" s="163"/>
    </row>
    <row r="99" spans="1:14" ht="16" thickTop="1" x14ac:dyDescent="0.4"/>
  </sheetData>
  <autoFilter ref="M3:M18"/>
  <sortState ref="M8:M19">
    <sortCondition ref="M4"/>
  </sortState>
  <mergeCells count="50">
    <mergeCell ref="B1:M1"/>
    <mergeCell ref="B2:M2"/>
    <mergeCell ref="L4:L6"/>
    <mergeCell ref="M4:M6"/>
    <mergeCell ref="L7:L10"/>
    <mergeCell ref="M7:M10"/>
    <mergeCell ref="L11:L14"/>
    <mergeCell ref="M11:M14"/>
    <mergeCell ref="L15:L18"/>
    <mergeCell ref="M15:M18"/>
    <mergeCell ref="L19:L22"/>
    <mergeCell ref="M19:M22"/>
    <mergeCell ref="L23:L26"/>
    <mergeCell ref="M23:M26"/>
    <mergeCell ref="L67:L70"/>
    <mergeCell ref="M67:M70"/>
    <mergeCell ref="L71:L74"/>
    <mergeCell ref="M71:M74"/>
    <mergeCell ref="L35:L38"/>
    <mergeCell ref="M35:M38"/>
    <mergeCell ref="L39:L42"/>
    <mergeCell ref="M39:M42"/>
    <mergeCell ref="L27:L30"/>
    <mergeCell ref="M27:M30"/>
    <mergeCell ref="L31:L34"/>
    <mergeCell ref="M31:M34"/>
    <mergeCell ref="L75:L78"/>
    <mergeCell ref="M75:M78"/>
    <mergeCell ref="L43:L46"/>
    <mergeCell ref="M43:M46"/>
    <mergeCell ref="L47:L50"/>
    <mergeCell ref="M47:M50"/>
    <mergeCell ref="L51:L54"/>
    <mergeCell ref="M51:M54"/>
    <mergeCell ref="L55:L58"/>
    <mergeCell ref="M55:M58"/>
    <mergeCell ref="L59:L62"/>
    <mergeCell ref="M59:M62"/>
    <mergeCell ref="L63:L66"/>
    <mergeCell ref="M63:M66"/>
    <mergeCell ref="L91:L94"/>
    <mergeCell ref="M91:M94"/>
    <mergeCell ref="L95:L98"/>
    <mergeCell ref="M95:M98"/>
    <mergeCell ref="L79:L82"/>
    <mergeCell ref="M79:M82"/>
    <mergeCell ref="L83:L86"/>
    <mergeCell ref="M83:M86"/>
    <mergeCell ref="L87:L90"/>
    <mergeCell ref="M87:M90"/>
  </mergeCells>
  <phoneticPr fontId="3" type="noConversion"/>
  <printOptions horizontalCentered="1"/>
  <pageMargins left="0.39370078740157483" right="0.39370078740157483" top="0.59055118110236227" bottom="0.59055118110236227" header="0.19685039370078741" footer="0.19685039370078741"/>
  <pageSetup paperSize="9" scale="67" fitToHeight="2" orientation="portrait" r:id="rId1"/>
  <headerFooter>
    <oddHeader>&amp;R&amp;D    &amp;T</oddHeader>
    <oddFooter>&amp;C裁判長：　　　　　　　　　　競賽組：　　　　　　　　　　紀錄組：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AI65"/>
  <sheetViews>
    <sheetView zoomScale="90" zoomScaleNormal="90" workbookViewId="0">
      <selection activeCell="D6" sqref="D6:D8"/>
    </sheetView>
  </sheetViews>
  <sheetFormatPr defaultColWidth="4.81640625" defaultRowHeight="17" x14ac:dyDescent="0.4"/>
  <cols>
    <col min="1" max="1" width="5.6328125" style="246" customWidth="1"/>
    <col min="2" max="3" width="12.6328125" style="246" customWidth="1"/>
    <col min="4" max="4" width="10.6328125" style="246" customWidth="1"/>
    <col min="5" max="5" width="4.81640625" style="260" customWidth="1"/>
    <col min="6" max="6" width="3.08984375" style="263" customWidth="1"/>
    <col min="7" max="7" width="4.6328125" style="265" customWidth="1"/>
    <col min="8" max="10" width="4.6328125" style="263" customWidth="1"/>
    <col min="11" max="11" width="4.6328125" style="265" customWidth="1"/>
    <col min="12" max="14" width="4.6328125" style="263" customWidth="1"/>
    <col min="15" max="15" width="4.6328125" style="265" customWidth="1"/>
    <col min="16" max="24" width="4.6328125" style="263" customWidth="1"/>
    <col min="25" max="25" width="4.6328125" style="265" customWidth="1"/>
    <col min="26" max="28" width="4.6328125" style="263" customWidth="1"/>
    <col min="29" max="29" width="4.6328125" style="265" customWidth="1"/>
    <col min="30" max="32" width="4.6328125" style="263" customWidth="1"/>
    <col min="33" max="33" width="4.6328125" style="265" customWidth="1"/>
    <col min="34" max="34" width="3.08984375" style="263" customWidth="1"/>
    <col min="35" max="35" width="4.81640625" style="263" customWidth="1"/>
    <col min="36" max="16384" width="4.81640625" style="260"/>
  </cols>
  <sheetData>
    <row r="1" spans="1:35" ht="17.5" thickBot="1" x14ac:dyDescent="0.45">
      <c r="A1" s="256" t="s">
        <v>442</v>
      </c>
      <c r="B1" s="257" t="s">
        <v>329</v>
      </c>
      <c r="C1" s="258" t="s">
        <v>354</v>
      </c>
      <c r="D1" s="259" t="s">
        <v>330</v>
      </c>
      <c r="F1" s="261" t="s">
        <v>366</v>
      </c>
      <c r="G1" s="262"/>
      <c r="H1" s="261"/>
      <c r="I1" s="261"/>
      <c r="J1" s="261"/>
      <c r="K1" s="262"/>
      <c r="L1" s="261"/>
      <c r="M1" s="261"/>
      <c r="N1" s="261"/>
      <c r="O1" s="262"/>
      <c r="P1" s="261"/>
      <c r="Q1" s="261"/>
      <c r="R1" s="261"/>
      <c r="S1" s="261"/>
      <c r="T1" s="261"/>
      <c r="U1" s="261"/>
      <c r="V1" s="261"/>
      <c r="W1" s="261"/>
      <c r="X1" s="261"/>
      <c r="Y1" s="262"/>
      <c r="Z1" s="261"/>
      <c r="AA1" s="261"/>
      <c r="AB1" s="261"/>
      <c r="AC1" s="262"/>
      <c r="AD1" s="261"/>
      <c r="AE1" s="261"/>
      <c r="AF1" s="261"/>
      <c r="AG1" s="262"/>
      <c r="AH1" s="261"/>
      <c r="AI1" s="252"/>
    </row>
    <row r="2" spans="1:35" ht="16.5" customHeight="1" x14ac:dyDescent="0.4">
      <c r="A2" s="505">
        <v>1</v>
      </c>
      <c r="B2" s="496" t="s">
        <v>385</v>
      </c>
      <c r="C2" s="498">
        <v>1700</v>
      </c>
      <c r="D2" s="433" t="s">
        <v>388</v>
      </c>
      <c r="F2" s="261"/>
      <c r="G2" s="262"/>
      <c r="H2" s="261"/>
      <c r="I2" s="261"/>
      <c r="J2" s="261"/>
      <c r="K2" s="262"/>
      <c r="L2" s="261"/>
      <c r="M2" s="261"/>
      <c r="N2" s="261"/>
      <c r="O2" s="262"/>
      <c r="P2" s="261"/>
      <c r="Q2" s="261"/>
      <c r="R2" s="261"/>
      <c r="S2" s="261"/>
      <c r="T2" s="261"/>
      <c r="U2" s="261"/>
      <c r="V2" s="261"/>
      <c r="W2" s="261"/>
      <c r="X2" s="261"/>
      <c r="Y2" s="262"/>
      <c r="Z2" s="261"/>
      <c r="AA2" s="261"/>
      <c r="AB2" s="261"/>
      <c r="AC2" s="262"/>
      <c r="AD2" s="261"/>
      <c r="AE2" s="261"/>
      <c r="AF2" s="261"/>
      <c r="AG2" s="262"/>
      <c r="AH2" s="261"/>
      <c r="AI2" s="252"/>
    </row>
    <row r="3" spans="1:35" ht="17.5" thickBot="1" x14ac:dyDescent="0.45">
      <c r="A3" s="506"/>
      <c r="B3" s="496"/>
      <c r="C3" s="498"/>
      <c r="D3" s="434" t="s">
        <v>389</v>
      </c>
      <c r="R3" s="261" t="s">
        <v>373</v>
      </c>
      <c r="S3" s="261"/>
      <c r="T3" s="261"/>
      <c r="U3" s="261"/>
      <c r="V3" s="261"/>
    </row>
    <row r="4" spans="1:35" ht="16.5" customHeight="1" thickBot="1" x14ac:dyDescent="0.45">
      <c r="A4" s="506"/>
      <c r="B4" s="496"/>
      <c r="C4" s="498"/>
      <c r="D4" s="434" t="s">
        <v>391</v>
      </c>
      <c r="M4" s="256" t="s">
        <v>355</v>
      </c>
      <c r="N4" s="266" t="s">
        <v>356</v>
      </c>
      <c r="O4" s="267" t="s">
        <v>334</v>
      </c>
      <c r="P4" s="268"/>
      <c r="Q4" s="259" t="s">
        <v>357</v>
      </c>
      <c r="R4" s="256" t="s">
        <v>355</v>
      </c>
      <c r="S4" s="266" t="s">
        <v>356</v>
      </c>
      <c r="T4" s="267" t="s">
        <v>334</v>
      </c>
      <c r="U4" s="268"/>
      <c r="V4" s="259" t="s">
        <v>357</v>
      </c>
      <c r="W4" s="256" t="s">
        <v>355</v>
      </c>
      <c r="X4" s="266" t="s">
        <v>356</v>
      </c>
      <c r="Y4" s="267" t="s">
        <v>334</v>
      </c>
      <c r="Z4" s="268"/>
      <c r="AA4" s="259" t="s">
        <v>357</v>
      </c>
    </row>
    <row r="5" spans="1:35" ht="16.5" customHeight="1" thickBot="1" x14ac:dyDescent="0.45">
      <c r="A5" s="506"/>
      <c r="B5" s="496"/>
      <c r="C5" s="498"/>
      <c r="D5" s="435"/>
      <c r="M5" s="526" t="s">
        <v>336</v>
      </c>
      <c r="N5" s="511" t="str">
        <f>IF((R15+S15+S16+S17)=(V15+U15+U16+U17),"",IF((R15+S15+S16+S17)&gt;(V15+U15+U16+U17),P15,X15))</f>
        <v>新竹市立富禮國民中學</v>
      </c>
      <c r="O5" s="272" t="str">
        <f>IF((R15+S15+S16+S17)=(V15+U15+U16+U17),"",IF((R15+S15+S16+S17)&gt;(V15+U15+U16+U17),Q15,W15))</f>
        <v>林軒廷</v>
      </c>
      <c r="P5" s="273"/>
      <c r="Q5" s="523">
        <f>IF((R15+S15+S16+S17)=(V15+U15+U16+U17),"",IF((R15+S15+S16+S17)&gt;(V15+U15+U16+U17),R15,V15))</f>
        <v>5</v>
      </c>
      <c r="R5" s="526" t="s">
        <v>337</v>
      </c>
      <c r="S5" s="511" t="str">
        <f>IF((R15+S15+S16+S17)=(V15+U15+U16+U17),"",IF((R15+S15+S16+S17)&lt;(V15+U15+U16+U17),P15,X15))</f>
        <v>苗栗縣立大倫國民中學</v>
      </c>
      <c r="T5" s="274" t="str">
        <f>IF((R15+S15+S16+S17)=(V15+U15+U16+U17),"",IF((R15+S15+S16+S17)&lt;(V15+U15+U16+U17),Q15,W15))</f>
        <v>李奕宏</v>
      </c>
      <c r="U5" s="275"/>
      <c r="V5" s="523">
        <f>IF((R15+S15+S16+S17)=(V15+U15+U16+U17),"",IF((R15+S15+S16+S17)&lt;(V15+U15+U16+U17),R15,V15))</f>
        <v>1</v>
      </c>
      <c r="W5" s="526" t="s">
        <v>339</v>
      </c>
      <c r="X5" s="511" t="str">
        <f>IF((R20+S20+S21+S22)=(V20+U20+U21+U22),"",IF((R20+S20+S21+S22)&gt;(V20+U20+U21+U22),P20,X20))</f>
        <v/>
      </c>
      <c r="Y5" s="274" t="str">
        <f>IF((R20+S20+S21+S22)=(V20+U20+U21+U22),"",IF((R20+S20+S21+S22)&gt;(V20+U20+U21+U22),Q20,W20))</f>
        <v/>
      </c>
      <c r="Z5" s="275"/>
      <c r="AA5" s="523" t="str">
        <f>IF((R20+S20+S21+S22)=(V20+U20+U21+U22),"",IF((R20+S20+S21+S22)&gt;(V20+U20+U21+U22),R20,V20))</f>
        <v/>
      </c>
    </row>
    <row r="6" spans="1:35" ht="16.5" customHeight="1" x14ac:dyDescent="0.4">
      <c r="A6" s="505">
        <v>2</v>
      </c>
      <c r="B6" s="496" t="s">
        <v>487</v>
      </c>
      <c r="C6" s="497">
        <v>1396</v>
      </c>
      <c r="D6" s="433" t="s">
        <v>392</v>
      </c>
      <c r="M6" s="527"/>
      <c r="N6" s="512"/>
      <c r="O6" s="276" t="str">
        <f>IF((R15+S15+S16+S17)=(V15+U15+U16+U17),"",IF((R15+S15+S16+S17)&gt;(V15+U15+U16+U17),Q16,W16))</f>
        <v>陳品安</v>
      </c>
      <c r="P6" s="277"/>
      <c r="Q6" s="524"/>
      <c r="R6" s="527"/>
      <c r="S6" s="512"/>
      <c r="T6" s="276" t="str">
        <f>IF((R15+S15+S16+S17)=(V15+U15+U16+U17),"",IF((R15+S15+S16+S17)&lt;(V15+U15+U16+U17),Q16,W16))</f>
        <v>彭子藝</v>
      </c>
      <c r="U6" s="277"/>
      <c r="V6" s="524"/>
      <c r="W6" s="527"/>
      <c r="X6" s="512"/>
      <c r="Y6" s="276" t="str">
        <f>IF((R20+S20+S21+S22)=(V20+U20+U21+U22),"",IF((R20+S20+S21+S22)&gt;(V20+U20+U21+U22),Q21,W21))</f>
        <v/>
      </c>
      <c r="Z6" s="277"/>
      <c r="AA6" s="524"/>
    </row>
    <row r="7" spans="1:35" ht="16.5" customHeight="1" thickBot="1" x14ac:dyDescent="0.45">
      <c r="A7" s="506"/>
      <c r="B7" s="496"/>
      <c r="C7" s="497"/>
      <c r="D7" s="434" t="s">
        <v>394</v>
      </c>
      <c r="M7" s="527"/>
      <c r="N7" s="512"/>
      <c r="O7" s="276" t="str">
        <f>IF((R15+S15+S16+S17)=(V15+U15+U16+U17),"",IF((R15+S15+S16+S17)&gt;(V15+U15+U16+U17),Q17,W17))</f>
        <v>杜易澄</v>
      </c>
      <c r="P7" s="277"/>
      <c r="Q7" s="524"/>
      <c r="R7" s="527"/>
      <c r="S7" s="512"/>
      <c r="T7" s="276" t="str">
        <f>IF((R15+S15+S16+S17)=(V15+U15+U16+U17),"",IF((R15+S15+S16+S17)&lt;(V15+U15+U16+U17),Q17,W17))</f>
        <v>陳宗羿</v>
      </c>
      <c r="U7" s="277"/>
      <c r="V7" s="524"/>
      <c r="W7" s="527"/>
      <c r="X7" s="512"/>
      <c r="Y7" s="276" t="str">
        <f>IF((R20+S20+S21+S22)=(V20+U20+U21+U22),"",IF((R20+S20+S21+S22)&gt;(V20+U20+U21+U22),Q22,W22))</f>
        <v/>
      </c>
      <c r="Z7" s="277"/>
      <c r="AA7" s="524"/>
    </row>
    <row r="8" spans="1:35" ht="16.5" customHeight="1" thickBot="1" x14ac:dyDescent="0.45">
      <c r="A8" s="506"/>
      <c r="B8" s="496"/>
      <c r="C8" s="497"/>
      <c r="D8" s="434" t="s">
        <v>396</v>
      </c>
      <c r="F8" s="507">
        <v>1</v>
      </c>
      <c r="G8" s="508">
        <f>C2</f>
        <v>1700</v>
      </c>
      <c r="H8" s="511" t="str">
        <f>B2</f>
        <v>新竹市立富禮國民中學</v>
      </c>
      <c r="I8" s="278" t="str">
        <f>D2</f>
        <v>林軒廷</v>
      </c>
      <c r="J8" s="514">
        <v>6</v>
      </c>
      <c r="K8" s="254"/>
      <c r="L8" s="252"/>
      <c r="M8" s="528"/>
      <c r="N8" s="513"/>
      <c r="O8" s="279"/>
      <c r="P8" s="280"/>
      <c r="Q8" s="525"/>
      <c r="R8" s="528"/>
      <c r="S8" s="513"/>
      <c r="T8" s="279"/>
      <c r="U8" s="280"/>
      <c r="V8" s="525"/>
      <c r="W8" s="528"/>
      <c r="X8" s="513"/>
      <c r="Y8" s="279" t="str">
        <f>IF((R20+S20+S21+S22)=(V20+U20+U21+U22),"",IF((R20+S20+S21+S22)&gt;(V20+U20+U21+U22),Q23,W23))</f>
        <v/>
      </c>
      <c r="Z8" s="280"/>
      <c r="AA8" s="525"/>
      <c r="AB8" s="252"/>
      <c r="AC8" s="254"/>
      <c r="AD8" s="499">
        <v>6</v>
      </c>
      <c r="AE8" s="278" t="str">
        <f>D6</f>
        <v>李奕宏</v>
      </c>
      <c r="AF8" s="511" t="str">
        <f>B6</f>
        <v>苗栗縣立大倫國民中學</v>
      </c>
      <c r="AG8" s="523">
        <f>C6</f>
        <v>1396</v>
      </c>
      <c r="AH8" s="522">
        <v>2</v>
      </c>
    </row>
    <row r="9" spans="1:35" ht="16.5" customHeight="1" thickBot="1" x14ac:dyDescent="0.45">
      <c r="A9" s="506"/>
      <c r="B9" s="496"/>
      <c r="C9" s="498"/>
      <c r="D9" s="435"/>
      <c r="F9" s="507"/>
      <c r="G9" s="509"/>
      <c r="H9" s="512"/>
      <c r="I9" s="278" t="str">
        <f t="shared" ref="I9:I11" si="0">D3</f>
        <v>陳品安</v>
      </c>
      <c r="J9" s="515"/>
      <c r="K9" s="254"/>
      <c r="L9" s="252"/>
      <c r="M9" s="332"/>
      <c r="N9" s="252"/>
      <c r="O9" s="254"/>
      <c r="P9" s="252"/>
      <c r="Q9" s="252"/>
      <c r="W9" s="252"/>
      <c r="X9" s="252"/>
      <c r="Y9" s="254"/>
      <c r="Z9" s="252"/>
      <c r="AA9" s="332"/>
      <c r="AB9" s="252"/>
      <c r="AC9" s="254"/>
      <c r="AD9" s="500"/>
      <c r="AE9" s="278" t="str">
        <f t="shared" ref="AE9:AE11" si="1">D7</f>
        <v>彭子藝</v>
      </c>
      <c r="AF9" s="512"/>
      <c r="AG9" s="524"/>
      <c r="AH9" s="522"/>
    </row>
    <row r="10" spans="1:35" ht="16.5" customHeight="1" thickBot="1" x14ac:dyDescent="0.45">
      <c r="A10" s="505">
        <v>3</v>
      </c>
      <c r="B10" s="496"/>
      <c r="C10" s="497"/>
      <c r="D10" s="433"/>
      <c r="F10" s="507"/>
      <c r="G10" s="509"/>
      <c r="H10" s="512"/>
      <c r="I10" s="278" t="str">
        <f t="shared" si="0"/>
        <v>杜易澄</v>
      </c>
      <c r="J10" s="515"/>
      <c r="K10" s="254"/>
      <c r="L10" s="517" t="str">
        <f>IF((J8+K8+K9+K10)=(J13+K14+K15+K16),"",IF((J8+K8+K9+K10)&gt;(J13+K14+K15+K16),H8,H13))</f>
        <v>新竹市立富禮國民中學</v>
      </c>
      <c r="M10" s="278" t="str">
        <f>IF((J8+K8+K9+K10)=(J13+K14+K15+K16),"",IF((J8+K8+K9+K10)&gt;(J13+K14+K15+K16),I8,I13))</f>
        <v>林軒廷</v>
      </c>
      <c r="N10" s="514">
        <v>6</v>
      </c>
      <c r="O10" s="254"/>
      <c r="P10" s="252"/>
      <c r="Q10" s="252"/>
      <c r="W10" s="252"/>
      <c r="X10" s="252"/>
      <c r="Y10" s="254"/>
      <c r="Z10" s="499">
        <v>6</v>
      </c>
      <c r="AA10" s="278" t="str">
        <f>IF((AD8+AC8+AC9+AC10)=(AD13+AC14+AC15+AC16),"",IF((AD8+AC8+AC9+AC10)&gt;(AD13+AC14+AC15+AC16),AE8,AE13))</f>
        <v>李奕宏</v>
      </c>
      <c r="AB10" s="502" t="str">
        <f>IF((AD8+AC8+AC9+AC10)=(AD13+AC14+AC15+AC16),"",IF((AD8+AC8+AC9+AC10)&gt;(AD13+AC14+AC15+AC16),AF8,AF13))</f>
        <v>苗栗縣立大倫國民中學</v>
      </c>
      <c r="AC10" s="254"/>
      <c r="AD10" s="500"/>
      <c r="AE10" s="278" t="str">
        <f t="shared" si="1"/>
        <v>陳宗羿</v>
      </c>
      <c r="AF10" s="512"/>
      <c r="AG10" s="524"/>
      <c r="AH10" s="522"/>
    </row>
    <row r="11" spans="1:35" ht="16.5" customHeight="1" thickBot="1" x14ac:dyDescent="0.45">
      <c r="A11" s="506"/>
      <c r="B11" s="496"/>
      <c r="C11" s="497"/>
      <c r="D11" s="434"/>
      <c r="F11" s="507"/>
      <c r="G11" s="510"/>
      <c r="H11" s="513"/>
      <c r="I11" s="278">
        <f t="shared" si="0"/>
        <v>0</v>
      </c>
      <c r="J11" s="516"/>
      <c r="K11" s="254"/>
      <c r="L11" s="518"/>
      <c r="M11" s="281" t="str">
        <f>IF((J8+K8+K9+K10)=(J13+K14+K15+K16),"",IF((J8+K8+K9+K10)&gt;(J13+K14+K15+K16),I9,I14))</f>
        <v>陳品安</v>
      </c>
      <c r="N11" s="515"/>
      <c r="O11" s="254"/>
      <c r="P11" s="252"/>
      <c r="Q11" s="252"/>
      <c r="W11" s="252"/>
      <c r="X11" s="252"/>
      <c r="Y11" s="254"/>
      <c r="Z11" s="500"/>
      <c r="AA11" s="281" t="str">
        <f>IF((AD8+AC8+AC9+AC10)=(AD13+AC14+AC15+AC16),"",IF((AD8+AC8+AC9+AC10)&gt;(AD13+AC14+AC15+AC16),AE9,AE14))</f>
        <v>彭子藝</v>
      </c>
      <c r="AB11" s="503"/>
      <c r="AC11" s="254"/>
      <c r="AD11" s="501"/>
      <c r="AE11" s="278">
        <f t="shared" si="1"/>
        <v>0</v>
      </c>
      <c r="AF11" s="513"/>
      <c r="AG11" s="525"/>
      <c r="AH11" s="522"/>
    </row>
    <row r="12" spans="1:35" ht="16.5" customHeight="1" thickBot="1" x14ac:dyDescent="0.45">
      <c r="A12" s="506"/>
      <c r="B12" s="496"/>
      <c r="C12" s="497"/>
      <c r="D12" s="434"/>
      <c r="F12" s="282"/>
      <c r="G12" s="252"/>
      <c r="H12" s="252"/>
      <c r="I12" s="252"/>
      <c r="J12" s="254"/>
      <c r="K12" s="283"/>
      <c r="L12" s="518"/>
      <c r="M12" s="281" t="str">
        <f>IF((J8+K8+K9+K10)=(J13+K14+K15+K16),"",IF((J8+K8+K9+K10)&gt;(J13+K14+K15+K16),I10,I15))</f>
        <v>杜易澄</v>
      </c>
      <c r="N12" s="515"/>
      <c r="O12" s="254"/>
      <c r="P12" s="252"/>
      <c r="Q12" s="252"/>
      <c r="W12" s="252"/>
      <c r="X12" s="252"/>
      <c r="Y12" s="254"/>
      <c r="Z12" s="500"/>
      <c r="AA12" s="281" t="str">
        <f>IF((AD8+AC8+AC9+AC10)=(AD13+AC14+AC15+AC16),"",IF((AD8+AC8+AC9+AC10)&gt;(AD13+AC14+AC15+AC16),AE10,AE15))</f>
        <v>陳宗羿</v>
      </c>
      <c r="AB12" s="503"/>
      <c r="AC12" s="284"/>
      <c r="AD12" s="254"/>
      <c r="AE12" s="252"/>
      <c r="AF12" s="252"/>
      <c r="AG12" s="252"/>
      <c r="AH12" s="252"/>
    </row>
    <row r="13" spans="1:35" ht="16.5" customHeight="1" thickBot="1" x14ac:dyDescent="0.45">
      <c r="A13" s="506"/>
      <c r="B13" s="496"/>
      <c r="C13" s="497"/>
      <c r="D13" s="435"/>
      <c r="F13" s="507">
        <v>8</v>
      </c>
      <c r="G13" s="508"/>
      <c r="H13" s="511"/>
      <c r="I13" s="278"/>
      <c r="J13" s="514"/>
      <c r="K13" s="254"/>
      <c r="L13" s="519"/>
      <c r="M13" s="198">
        <f>IF((J8+K8+K9+K10)=(J13+K14+K15+K16),"",IF((J8+K8+K9+K10)&gt;(J13+K14+K15+K16),I11,I16))</f>
        <v>0</v>
      </c>
      <c r="N13" s="516"/>
      <c r="O13" s="254"/>
      <c r="P13" s="252"/>
      <c r="Q13" s="252"/>
      <c r="W13" s="252"/>
      <c r="X13" s="252"/>
      <c r="Y13" s="254"/>
      <c r="Z13" s="501"/>
      <c r="AA13" s="198">
        <f>IF((AD8+AC8+AC9+AC10)=(AD13+AC14+AC15+AC16),"",IF((AD8+AC8+AC9+AC10)&gt;(AD13+AC14+AC15+AC16),AE11,AE16))</f>
        <v>0</v>
      </c>
      <c r="AB13" s="504"/>
      <c r="AC13" s="254"/>
      <c r="AD13" s="499"/>
      <c r="AE13" s="278"/>
      <c r="AF13" s="511"/>
      <c r="AG13" s="523">
        <f>C26</f>
        <v>0</v>
      </c>
      <c r="AH13" s="522">
        <v>7</v>
      </c>
    </row>
    <row r="14" spans="1:35" ht="16.5" customHeight="1" thickBot="1" x14ac:dyDescent="0.45">
      <c r="A14" s="505">
        <v>4</v>
      </c>
      <c r="B14" s="496"/>
      <c r="C14" s="497"/>
      <c r="D14" s="433"/>
      <c r="F14" s="507"/>
      <c r="G14" s="509"/>
      <c r="H14" s="512"/>
      <c r="I14" s="281"/>
      <c r="J14" s="515"/>
      <c r="K14" s="254"/>
      <c r="L14" s="252"/>
      <c r="M14" s="252"/>
      <c r="N14" s="287"/>
      <c r="O14" s="288"/>
      <c r="P14" s="252"/>
      <c r="Q14" s="332">
        <v>10</v>
      </c>
      <c r="R14" s="252"/>
      <c r="S14" s="252"/>
      <c r="T14" s="252"/>
      <c r="U14" s="252"/>
      <c r="V14" s="252"/>
      <c r="W14" s="332">
        <v>11</v>
      </c>
      <c r="X14" s="252"/>
      <c r="Y14" s="287"/>
      <c r="Z14" s="288"/>
      <c r="AA14" s="252"/>
      <c r="AB14" s="252"/>
      <c r="AC14" s="254"/>
      <c r="AD14" s="500"/>
      <c r="AE14" s="281"/>
      <c r="AF14" s="512"/>
      <c r="AG14" s="524"/>
      <c r="AH14" s="522"/>
    </row>
    <row r="15" spans="1:35" ht="16.5" customHeight="1" x14ac:dyDescent="0.4">
      <c r="A15" s="506"/>
      <c r="B15" s="496"/>
      <c r="C15" s="497"/>
      <c r="D15" s="434"/>
      <c r="F15" s="507"/>
      <c r="G15" s="509"/>
      <c r="H15" s="512"/>
      <c r="I15" s="281"/>
      <c r="J15" s="515"/>
      <c r="K15" s="254"/>
      <c r="L15" s="252"/>
      <c r="M15" s="252"/>
      <c r="N15" s="287"/>
      <c r="O15" s="288"/>
      <c r="P15" s="517" t="str">
        <f>IF((N10+O10+O11+O12)=(N21+O22+O23+O24),"",IF((N10+O10+O11+O12)&gt;(N21+O22+O23+O24),L10,L21))</f>
        <v>新竹市立富禮國民中學</v>
      </c>
      <c r="Q15" s="278" t="str">
        <f>IF((N10+O10+O11+O12)=(N21+O22+O23+O24),"",IF((N10+O10+O11+O12)&gt;(N21+O22+O23+O24),M10,M21))</f>
        <v>林軒廷</v>
      </c>
      <c r="R15" s="514">
        <v>5</v>
      </c>
      <c r="S15" s="252"/>
      <c r="T15" s="252"/>
      <c r="U15" s="252"/>
      <c r="V15" s="499">
        <v>1</v>
      </c>
      <c r="W15" s="278" t="str">
        <f>IF((Z10+Y10+Y11+Y12)=(Z21+Y22+Y23+Y24),"",IF((Z10+Y10+Y11+Y12)&gt;(Z21+Y22+Y23+Y24),AA10,AA21))</f>
        <v>李奕宏</v>
      </c>
      <c r="X15" s="502" t="str">
        <f>IF((Z10+Y10+Y11+Y12)=(Z21+Y22+Y23+Y24),"",IF((Z10+Y10+Y11+Y12)&gt;(Z21+Y22+Y23+Y24),AB10,AB21))</f>
        <v>苗栗縣立大倫國民中學</v>
      </c>
      <c r="Y15" s="287"/>
      <c r="Z15" s="288"/>
      <c r="AA15" s="252"/>
      <c r="AB15" s="252"/>
      <c r="AC15" s="254"/>
      <c r="AD15" s="500"/>
      <c r="AE15" s="281"/>
      <c r="AF15" s="512"/>
      <c r="AG15" s="524"/>
      <c r="AH15" s="522"/>
    </row>
    <row r="16" spans="1:35" ht="16.5" customHeight="1" thickBot="1" x14ac:dyDescent="0.45">
      <c r="A16" s="506"/>
      <c r="B16" s="496"/>
      <c r="C16" s="497"/>
      <c r="D16" s="434"/>
      <c r="F16" s="507"/>
      <c r="G16" s="510"/>
      <c r="H16" s="513"/>
      <c r="I16" s="198"/>
      <c r="J16" s="516"/>
      <c r="K16" s="254"/>
      <c r="L16" s="252"/>
      <c r="M16" s="252"/>
      <c r="N16" s="287"/>
      <c r="O16" s="288"/>
      <c r="P16" s="518"/>
      <c r="Q16" s="281" t="str">
        <f>IF((N10+O10+O11+O12)=(N21+O22+O23+O24),"",IF((N10+O10+O11+O12)&gt;(N21+O22+O23+O24),M11,M22))</f>
        <v>陳品安</v>
      </c>
      <c r="R16" s="515"/>
      <c r="S16" s="290"/>
      <c r="T16" s="291"/>
      <c r="U16" s="292"/>
      <c r="V16" s="500"/>
      <c r="W16" s="281" t="str">
        <f>IF((Z10+Y10+Y11+Y12)=(Z21+Y22+Y23+Y24),"",IF((Z10+Y10+Y11+Y12)&gt;(Z21+Y22+Y23+Y24),AA11,AA22))</f>
        <v>彭子藝</v>
      </c>
      <c r="X16" s="503"/>
      <c r="Y16" s="293"/>
      <c r="Z16" s="288"/>
      <c r="AA16" s="252"/>
      <c r="AB16" s="252"/>
      <c r="AC16" s="254"/>
      <c r="AD16" s="501"/>
      <c r="AE16" s="198"/>
      <c r="AF16" s="513"/>
      <c r="AG16" s="525"/>
      <c r="AH16" s="522"/>
    </row>
    <row r="17" spans="1:35" ht="17.25" customHeight="1" thickBot="1" x14ac:dyDescent="0.45">
      <c r="A17" s="506"/>
      <c r="B17" s="496"/>
      <c r="C17" s="497"/>
      <c r="D17" s="435"/>
      <c r="F17" s="282"/>
      <c r="G17" s="252"/>
      <c r="H17" s="252"/>
      <c r="I17" s="252"/>
      <c r="J17" s="254"/>
      <c r="K17" s="254"/>
      <c r="L17" s="252"/>
      <c r="M17" s="252"/>
      <c r="N17" s="254"/>
      <c r="O17" s="283"/>
      <c r="P17" s="518"/>
      <c r="Q17" s="281" t="str">
        <f>IF((N10+O10+O11+O12)=(N21+O22+O23+O24),"",IF((N10+O10+O11+O12)&gt;(N21+O22+O23+O24),M12,M23))</f>
        <v>杜易澄</v>
      </c>
      <c r="R17" s="515"/>
      <c r="S17" s="294"/>
      <c r="T17" s="295"/>
      <c r="U17" s="296"/>
      <c r="V17" s="500"/>
      <c r="W17" s="281" t="str">
        <f>IF((Z10+Y10+Y11+Y12)=(Z21+Y22+Y23+Y24),"",IF((Z10+Y10+Y11+Y12)&gt;(Z21+Y22+Y23+Y24),AA12,AA23))</f>
        <v>陳宗羿</v>
      </c>
      <c r="X17" s="503"/>
      <c r="Y17" s="284"/>
      <c r="Z17" s="254"/>
      <c r="AA17" s="252"/>
      <c r="AB17" s="252"/>
      <c r="AC17" s="254"/>
      <c r="AD17" s="254"/>
      <c r="AE17" s="252"/>
      <c r="AF17" s="252"/>
      <c r="AG17" s="252"/>
      <c r="AH17" s="252"/>
    </row>
    <row r="18" spans="1:35" ht="17.25" customHeight="1" thickBot="1" x14ac:dyDescent="0.45">
      <c r="A18" s="505"/>
      <c r="B18" s="511"/>
      <c r="C18" s="521"/>
      <c r="D18" s="433"/>
      <c r="F18" s="507">
        <v>5</v>
      </c>
      <c r="G18" s="508"/>
      <c r="H18" s="511"/>
      <c r="I18" s="278"/>
      <c r="J18" s="514"/>
      <c r="K18" s="254"/>
      <c r="L18" s="252"/>
      <c r="M18" s="252"/>
      <c r="N18" s="287"/>
      <c r="O18" s="288"/>
      <c r="P18" s="519"/>
      <c r="Q18" s="198">
        <f>IF((N10+O10+O11+O12)=(N21+O22+O23+O24),"",IF((N10+O10+O11+O12)&gt;(N21+O22+O23+O24),M13,M24))</f>
        <v>0</v>
      </c>
      <c r="R18" s="516"/>
      <c r="S18" s="297" t="s">
        <v>358</v>
      </c>
      <c r="T18" s="297"/>
      <c r="U18" s="297"/>
      <c r="V18" s="501"/>
      <c r="W18" s="198">
        <f>IF((Z10+Y10+Y11+Y12)=(Z21+Y22+Y23+Y24),"",IF((Z10+Y10+Y11+Y12)&gt;(Z21+Y22+Y23+Y24),AA13,AA24))</f>
        <v>0</v>
      </c>
      <c r="X18" s="504"/>
      <c r="Y18" s="298"/>
      <c r="Z18" s="288"/>
      <c r="AA18" s="252"/>
      <c r="AB18" s="252"/>
      <c r="AC18" s="254"/>
      <c r="AD18" s="499"/>
      <c r="AE18" s="278"/>
      <c r="AF18" s="511"/>
      <c r="AG18" s="523">
        <f>C22</f>
        <v>0</v>
      </c>
      <c r="AH18" s="522">
        <v>6</v>
      </c>
    </row>
    <row r="19" spans="1:35" ht="17.5" thickBot="1" x14ac:dyDescent="0.45">
      <c r="A19" s="506"/>
      <c r="B19" s="512"/>
      <c r="C19" s="498"/>
      <c r="D19" s="434"/>
      <c r="F19" s="507"/>
      <c r="G19" s="509"/>
      <c r="H19" s="512"/>
      <c r="I19" s="281"/>
      <c r="J19" s="515"/>
      <c r="K19" s="254"/>
      <c r="L19" s="252"/>
      <c r="M19" s="252"/>
      <c r="N19" s="287"/>
      <c r="O19" s="288"/>
      <c r="P19" s="252"/>
      <c r="Q19" s="252"/>
      <c r="R19" s="299"/>
      <c r="S19" s="299"/>
      <c r="T19" s="299"/>
      <c r="U19" s="299"/>
      <c r="V19" s="299"/>
      <c r="W19" s="252"/>
      <c r="X19" s="252"/>
      <c r="Y19" s="287"/>
      <c r="Z19" s="288"/>
      <c r="AA19" s="252"/>
      <c r="AB19" s="252"/>
      <c r="AC19" s="254"/>
      <c r="AD19" s="500"/>
      <c r="AE19" s="281"/>
      <c r="AF19" s="512"/>
      <c r="AG19" s="524"/>
      <c r="AH19" s="522"/>
    </row>
    <row r="20" spans="1:35" ht="17.5" thickBot="1" x14ac:dyDescent="0.45">
      <c r="A20" s="506"/>
      <c r="B20" s="512"/>
      <c r="C20" s="498"/>
      <c r="D20" s="434"/>
      <c r="F20" s="507"/>
      <c r="G20" s="509"/>
      <c r="H20" s="512"/>
      <c r="I20" s="281"/>
      <c r="J20" s="515"/>
      <c r="K20" s="254"/>
      <c r="L20" s="285"/>
      <c r="M20" s="285"/>
      <c r="N20" s="287"/>
      <c r="O20" s="288"/>
      <c r="P20" s="517" t="str">
        <f>IF((N10+O10+O11+O12)=(N21+O22+O23+O24),"",IF((N10+O10+O11+O12)&lt;(N21+O22+O23+O24),L10,L21))</f>
        <v/>
      </c>
      <c r="Q20" s="278" t="str">
        <f>IF((N10+O10+O11+O12)=(N21+O22+O23+O24),"",IF((N10+O10+O11+O12)&lt;(N21+O22+O23+O24),M10,M21))</f>
        <v/>
      </c>
      <c r="R20" s="514"/>
      <c r="S20" s="252"/>
      <c r="T20" s="252"/>
      <c r="U20" s="252"/>
      <c r="V20" s="499"/>
      <c r="W20" s="278" t="str">
        <f>IF((Z10+Y10+Y11+Y12)=(Z21+Y22+Y23+Y24),"",IF((Z10+Y10+Y11+Y12)&lt;(Z21+Y22+Y23+Y24),AA10,AA21))</f>
        <v/>
      </c>
      <c r="X20" s="502" t="str">
        <f>IF((Z10+Y10+Y11+Y12)=(Z21+Y22+Y23+Y24),"",IF((Z10+Y10+Y11+Y12)&lt;(Z21+Y22+Y23+Y24),AB10,AB21))</f>
        <v/>
      </c>
      <c r="Y20" s="287"/>
      <c r="Z20" s="288"/>
      <c r="AA20" s="252"/>
      <c r="AB20" s="252"/>
      <c r="AC20" s="254"/>
      <c r="AD20" s="500"/>
      <c r="AE20" s="281"/>
      <c r="AF20" s="512"/>
      <c r="AG20" s="524"/>
      <c r="AH20" s="522"/>
    </row>
    <row r="21" spans="1:35" ht="17.5" thickBot="1" x14ac:dyDescent="0.45">
      <c r="A21" s="506"/>
      <c r="B21" s="520"/>
      <c r="C21" s="498"/>
      <c r="D21" s="435"/>
      <c r="F21" s="507"/>
      <c r="G21" s="510"/>
      <c r="H21" s="513"/>
      <c r="I21" s="198"/>
      <c r="J21" s="516"/>
      <c r="K21" s="254"/>
      <c r="L21" s="517" t="str">
        <f>IF((J18+K18+K19+K20)=(J23+K24+K25+K26),"",IF((J18+K18+K19+K20)&gt;(J23+K24+K25+K26),H18,H23))</f>
        <v/>
      </c>
      <c r="M21" s="278" t="str">
        <f>IF((J18+K18+K19+K20)=(J23+K24+K25+K26),"",IF((J18+K18+K19+K20)&gt;(J23+K24+K25+K26),I18,I23))</f>
        <v/>
      </c>
      <c r="N21" s="514"/>
      <c r="O21" s="299"/>
      <c r="P21" s="518"/>
      <c r="Q21" s="281" t="str">
        <f>IF((N10+O10+O11+O12)=(N21+O22+O23+O24),"",IF((N10+O10+O11+O12)&lt;(N21+O22+O23+O24),M11,M22))</f>
        <v/>
      </c>
      <c r="R21" s="515"/>
      <c r="S21" s="290"/>
      <c r="T21" s="291"/>
      <c r="U21" s="292"/>
      <c r="V21" s="500"/>
      <c r="W21" s="281" t="str">
        <f>IF((Z10+Y10+Y11+Y12)=(Z21+Y22+Y23+Y24),"",IF((Z10+Y10+Y11+Y12)&lt;(Z21+Y22+Y23+Y24),AA11,AA22))</f>
        <v/>
      </c>
      <c r="X21" s="503"/>
      <c r="Y21" s="254"/>
      <c r="Z21" s="499"/>
      <c r="AA21" s="278" t="str">
        <f>IF((AD18+AC18+AC19+AC20)=(AD23+AC24+AC25+AC26),"",IF((AD18+AC18+AC19+AC20)&gt;(AD23+AC24+AC25+AC26),AE18,AE23))</f>
        <v/>
      </c>
      <c r="AB21" s="502" t="str">
        <f>IF((AD18+AC18+AC19+AC20)=(AD23+AC24+AC25+AC26),"",IF((AD18+AC18+AC19+AC20)&gt;(AD23+AC24+AC25+AC26),AF18,AF23))</f>
        <v/>
      </c>
      <c r="AC21" s="254"/>
      <c r="AD21" s="501"/>
      <c r="AE21" s="198"/>
      <c r="AF21" s="513"/>
      <c r="AG21" s="525"/>
      <c r="AH21" s="522"/>
    </row>
    <row r="22" spans="1:35" ht="17.25" customHeight="1" thickBot="1" x14ac:dyDescent="0.45">
      <c r="A22" s="505"/>
      <c r="B22" s="496"/>
      <c r="C22" s="498"/>
      <c r="D22" s="433"/>
      <c r="F22" s="282"/>
      <c r="G22" s="252"/>
      <c r="H22" s="252"/>
      <c r="I22" s="252"/>
      <c r="J22" s="254"/>
      <c r="K22" s="283"/>
      <c r="L22" s="518"/>
      <c r="M22" s="281" t="str">
        <f>IF((J18+K18+K19+K20)=(J23+K24+K25+K26),"",IF((J18+K18+K19+K20)&gt;(J23+K24+K25+K26),I19,I24))</f>
        <v/>
      </c>
      <c r="N22" s="515"/>
      <c r="O22" s="299"/>
      <c r="P22" s="518"/>
      <c r="Q22" s="281" t="str">
        <f>IF((N10+O10+O11+O12)=(N21+O22+O23+O24),"",IF((N10+O10+O11+O12)&lt;(N21+O22+O23+O24),M12,M23))</f>
        <v/>
      </c>
      <c r="R22" s="515"/>
      <c r="S22" s="294"/>
      <c r="T22" s="295"/>
      <c r="U22" s="296"/>
      <c r="V22" s="500"/>
      <c r="W22" s="281" t="str">
        <f>IF((Z10+Y10+Y11+Y12)=(Z21+Y22+Y23+Y24),"",IF((Z10+Y10+Y11+Y12)&lt;(Z21+Y22+Y23+Y24),AA12,AA23))</f>
        <v/>
      </c>
      <c r="X22" s="503"/>
      <c r="Y22" s="254"/>
      <c r="Z22" s="500"/>
      <c r="AA22" s="281" t="str">
        <f>IF((AD18+AC18+AC19+AC20)=(AD23+AC24+AC25+AC26),"",IF((AD18+AC18+AC19+AC20)&gt;(AD23+AC24+AC25+AC26),AE19,AE24))</f>
        <v/>
      </c>
      <c r="AB22" s="503"/>
      <c r="AC22" s="284"/>
      <c r="AD22" s="254"/>
      <c r="AE22" s="252"/>
      <c r="AF22" s="252"/>
      <c r="AG22" s="252"/>
      <c r="AH22" s="252"/>
    </row>
    <row r="23" spans="1:35" ht="17.5" thickBot="1" x14ac:dyDescent="0.45">
      <c r="A23" s="506"/>
      <c r="B23" s="496"/>
      <c r="C23" s="498"/>
      <c r="D23" s="434"/>
      <c r="F23" s="507">
        <v>4</v>
      </c>
      <c r="G23" s="508">
        <f>C14</f>
        <v>0</v>
      </c>
      <c r="H23" s="511">
        <f>B14</f>
        <v>0</v>
      </c>
      <c r="I23" s="278">
        <f>D14</f>
        <v>0</v>
      </c>
      <c r="J23" s="514"/>
      <c r="K23" s="254"/>
      <c r="L23" s="518"/>
      <c r="M23" s="281" t="str">
        <f>IF((J18+K18+K19+K20)=(J23+K24+K25+K26),"",IF((J18+K18+K19+K20)&gt;(J23+K24+K25+K26),I20,I25))</f>
        <v/>
      </c>
      <c r="N23" s="515"/>
      <c r="O23" s="299"/>
      <c r="P23" s="519"/>
      <c r="Q23" s="198" t="str">
        <f>IF((N10+O10+O11+O12)=(N21+O22+O23+O24),"",IF((N10+O10+O11+O12)&lt;(N21+O22+O23+O24),M13,M24))</f>
        <v/>
      </c>
      <c r="R23" s="516"/>
      <c r="S23" s="297" t="s">
        <v>359</v>
      </c>
      <c r="T23" s="297"/>
      <c r="U23" s="297"/>
      <c r="V23" s="501"/>
      <c r="W23" s="198" t="str">
        <f>IF((Z10+Y10+Y11+Y12)=(Z21+Y22+Y23+Y24),"",IF((Z10+Y10+Y11+Y12)&lt;(Z21+Y22+Y23+Y24),AA13,AA24))</f>
        <v/>
      </c>
      <c r="X23" s="504"/>
      <c r="Y23" s="254"/>
      <c r="Z23" s="500"/>
      <c r="AA23" s="281" t="str">
        <f>IF((AD18+AC18+AC19+AC20)=(AD23+AC24+AC25+AC26),"",IF((AD18+AC18+AC19+AC20)&gt;(AD23+AC24+AC25+AC26),AE20,AE25))</f>
        <v/>
      </c>
      <c r="AB23" s="503"/>
      <c r="AC23" s="254"/>
      <c r="AD23" s="499">
        <v>0</v>
      </c>
      <c r="AE23" s="278">
        <f>D10</f>
        <v>0</v>
      </c>
      <c r="AF23" s="511">
        <f>B10</f>
        <v>0</v>
      </c>
      <c r="AG23" s="523">
        <f>C10</f>
        <v>0</v>
      </c>
      <c r="AH23" s="522">
        <v>3</v>
      </c>
    </row>
    <row r="24" spans="1:35" ht="17.5" thickBot="1" x14ac:dyDescent="0.45">
      <c r="A24" s="506"/>
      <c r="B24" s="496"/>
      <c r="C24" s="498"/>
      <c r="D24" s="434"/>
      <c r="F24" s="507"/>
      <c r="G24" s="509"/>
      <c r="H24" s="512"/>
      <c r="I24" s="281">
        <f>D15</f>
        <v>0</v>
      </c>
      <c r="J24" s="515"/>
      <c r="K24" s="254"/>
      <c r="L24" s="519"/>
      <c r="M24" s="198" t="str">
        <f>IF((J18+K18+K19+K20)=(J23+K24+K25+K26),"",IF((J18+K18+K19+K20)&gt;(J23+K24+K25+K26),I21,I26))</f>
        <v/>
      </c>
      <c r="N24" s="516"/>
      <c r="O24" s="299"/>
      <c r="P24" s="252"/>
      <c r="Q24" s="332"/>
      <c r="R24" s="299"/>
      <c r="S24" s="285"/>
      <c r="T24" s="285"/>
      <c r="U24" s="285"/>
      <c r="V24" s="299"/>
      <c r="W24" s="332"/>
      <c r="X24" s="285"/>
      <c r="Y24" s="254"/>
      <c r="Z24" s="501"/>
      <c r="AA24" s="198" t="str">
        <f>IF((AD18+AC18+AC19+AC20)=(AD23+AC24+AC25+AC26),"",IF((AD18+AC18+AC19+AC20)&gt;(AD23+AC24+AC25+AC26),AE21,AE26))</f>
        <v/>
      </c>
      <c r="AB24" s="504"/>
      <c r="AC24" s="254"/>
      <c r="AD24" s="500"/>
      <c r="AE24" s="281">
        <f>D11</f>
        <v>0</v>
      </c>
      <c r="AF24" s="512"/>
      <c r="AG24" s="524"/>
      <c r="AH24" s="522"/>
    </row>
    <row r="25" spans="1:35" ht="17.5" thickBot="1" x14ac:dyDescent="0.45">
      <c r="A25" s="506"/>
      <c r="B25" s="496"/>
      <c r="C25" s="498"/>
      <c r="D25" s="435"/>
      <c r="F25" s="507"/>
      <c r="G25" s="509"/>
      <c r="H25" s="512"/>
      <c r="I25" s="281">
        <f>D16</f>
        <v>0</v>
      </c>
      <c r="J25" s="515"/>
      <c r="K25" s="254"/>
      <c r="L25" s="285"/>
      <c r="M25" s="332"/>
      <c r="N25" s="299"/>
      <c r="O25" s="299"/>
      <c r="P25" s="252"/>
      <c r="Q25" s="252"/>
      <c r="R25" s="299"/>
      <c r="S25" s="285"/>
      <c r="T25" s="285"/>
      <c r="U25" s="285"/>
      <c r="V25" s="299"/>
      <c r="W25" s="285"/>
      <c r="X25" s="285"/>
      <c r="Y25" s="254"/>
      <c r="Z25" s="254"/>
      <c r="AA25" s="332"/>
      <c r="AB25" s="252"/>
      <c r="AC25" s="254"/>
      <c r="AD25" s="500"/>
      <c r="AE25" s="281">
        <f>D12</f>
        <v>0</v>
      </c>
      <c r="AF25" s="512"/>
      <c r="AG25" s="524"/>
      <c r="AH25" s="522"/>
    </row>
    <row r="26" spans="1:35" ht="16.5" customHeight="1" thickBot="1" x14ac:dyDescent="0.45">
      <c r="A26" s="505"/>
      <c r="B26" s="496"/>
      <c r="C26" s="497"/>
      <c r="D26" s="433"/>
      <c r="F26" s="507"/>
      <c r="G26" s="510"/>
      <c r="H26" s="513"/>
      <c r="I26" s="198">
        <f>D17</f>
        <v>0</v>
      </c>
      <c r="J26" s="516"/>
      <c r="K26" s="254"/>
      <c r="L26" s="285"/>
      <c r="M26" s="285"/>
      <c r="N26" s="299"/>
      <c r="O26" s="299"/>
      <c r="P26" s="252"/>
      <c r="Q26" s="252"/>
      <c r="R26" s="299"/>
      <c r="S26" s="299"/>
      <c r="T26" s="299"/>
      <c r="U26" s="299"/>
      <c r="AD26" s="501"/>
      <c r="AE26" s="198">
        <f>D13</f>
        <v>0</v>
      </c>
      <c r="AF26" s="513"/>
      <c r="AG26" s="525"/>
      <c r="AH26" s="522"/>
    </row>
    <row r="27" spans="1:35" x14ac:dyDescent="0.4">
      <c r="A27" s="506"/>
      <c r="B27" s="496"/>
      <c r="C27" s="497"/>
      <c r="D27" s="434"/>
      <c r="S27" s="299"/>
      <c r="T27" s="299"/>
      <c r="U27" s="299"/>
    </row>
    <row r="28" spans="1:35" x14ac:dyDescent="0.4">
      <c r="A28" s="506"/>
      <c r="B28" s="496"/>
      <c r="C28" s="497"/>
      <c r="D28" s="434"/>
      <c r="P28" s="289"/>
      <c r="Q28" s="289"/>
      <c r="R28" s="289"/>
      <c r="S28" s="297"/>
      <c r="T28" s="297"/>
      <c r="U28" s="297"/>
      <c r="V28" s="289"/>
      <c r="W28" s="289"/>
      <c r="X28" s="289"/>
    </row>
    <row r="29" spans="1:35" ht="17.5" thickBot="1" x14ac:dyDescent="0.45">
      <c r="A29" s="506"/>
      <c r="B29" s="496"/>
      <c r="C29" s="498"/>
      <c r="D29" s="435"/>
      <c r="S29" s="297"/>
      <c r="T29" s="297"/>
      <c r="U29" s="297"/>
      <c r="V29" s="299"/>
      <c r="W29" s="299"/>
      <c r="X29" s="285"/>
      <c r="Y29" s="285"/>
      <c r="Z29" s="254"/>
      <c r="AA29" s="254"/>
      <c r="AB29" s="252"/>
      <c r="AC29" s="252"/>
      <c r="AD29" s="254"/>
    </row>
    <row r="30" spans="1:35" ht="16.5" customHeight="1" x14ac:dyDescent="0.4">
      <c r="A30" s="505"/>
      <c r="B30" s="496"/>
      <c r="C30" s="497"/>
      <c r="D30" s="433"/>
      <c r="F30" s="299"/>
      <c r="G30" s="299"/>
      <c r="H30" s="301" t="s">
        <v>360</v>
      </c>
      <c r="I30" s="286"/>
      <c r="J30" s="297"/>
      <c r="K30" s="299"/>
      <c r="L30" s="301" t="s">
        <v>361</v>
      </c>
      <c r="M30" s="286"/>
      <c r="N30" s="297"/>
      <c r="O30" s="299"/>
      <c r="P30" s="285"/>
      <c r="Q30" s="285"/>
      <c r="R30" s="285"/>
      <c r="S30" s="285"/>
      <c r="T30" s="285"/>
      <c r="U30" s="285"/>
      <c r="V30" s="285"/>
      <c r="W30" s="285"/>
      <c r="X30" s="285"/>
      <c r="Y30" s="299"/>
      <c r="Z30" s="301" t="s">
        <v>361</v>
      </c>
      <c r="AA30" s="286"/>
      <c r="AB30" s="286"/>
      <c r="AC30" s="299"/>
      <c r="AD30" s="301" t="s">
        <v>360</v>
      </c>
      <c r="AE30" s="286"/>
      <c r="AF30" s="286"/>
      <c r="AG30" s="299"/>
      <c r="AH30" s="299"/>
    </row>
    <row r="31" spans="1:35" x14ac:dyDescent="0.4">
      <c r="A31" s="506"/>
      <c r="B31" s="496"/>
      <c r="C31" s="497"/>
      <c r="D31" s="434"/>
      <c r="F31" s="299"/>
      <c r="G31" s="299"/>
      <c r="H31" s="285"/>
      <c r="I31" s="285"/>
      <c r="J31" s="299"/>
      <c r="K31" s="299"/>
      <c r="L31" s="285"/>
      <c r="M31" s="285"/>
      <c r="N31" s="299"/>
      <c r="O31" s="299"/>
      <c r="P31" s="285"/>
      <c r="Q31" s="285"/>
      <c r="R31" s="285"/>
      <c r="S31" s="285"/>
      <c r="T31" s="285"/>
      <c r="U31" s="285"/>
      <c r="V31" s="285"/>
      <c r="W31" s="285"/>
      <c r="X31" s="285"/>
      <c r="Y31" s="299"/>
      <c r="Z31" s="299"/>
      <c r="AA31" s="285"/>
      <c r="AB31" s="285"/>
      <c r="AC31" s="299"/>
      <c r="AD31" s="299"/>
      <c r="AE31" s="285"/>
      <c r="AF31" s="285"/>
      <c r="AG31" s="299"/>
      <c r="AH31" s="299"/>
    </row>
    <row r="32" spans="1:35" x14ac:dyDescent="0.4">
      <c r="A32" s="506"/>
      <c r="B32" s="496"/>
      <c r="C32" s="497"/>
      <c r="D32" s="434"/>
      <c r="F32" s="299"/>
      <c r="G32" s="299"/>
      <c r="H32" s="285"/>
      <c r="I32" s="285"/>
      <c r="J32" s="299"/>
      <c r="K32" s="299"/>
      <c r="L32" s="289" t="s">
        <v>350</v>
      </c>
      <c r="M32" s="251"/>
      <c r="N32" s="299"/>
      <c r="O32" s="299"/>
      <c r="P32" s="285"/>
      <c r="Q32" s="285"/>
      <c r="R32" s="285"/>
      <c r="S32" s="289" t="s">
        <v>351</v>
      </c>
      <c r="T32" s="286"/>
      <c r="U32" s="286"/>
      <c r="V32" s="285"/>
      <c r="W32" s="285"/>
      <c r="X32" s="285"/>
      <c r="Y32" s="299"/>
      <c r="Z32" s="289" t="s">
        <v>352</v>
      </c>
      <c r="AA32" s="289"/>
      <c r="AB32" s="285"/>
      <c r="AC32" s="299"/>
      <c r="AD32" s="299"/>
      <c r="AE32" s="285"/>
      <c r="AF32" s="285"/>
      <c r="AG32" s="299"/>
      <c r="AH32" s="299"/>
      <c r="AI32" s="302"/>
    </row>
    <row r="33" spans="1:35" ht="17.5" thickBot="1" x14ac:dyDescent="0.45">
      <c r="A33" s="506"/>
      <c r="B33" s="496"/>
      <c r="C33" s="497"/>
      <c r="D33" s="435"/>
      <c r="AI33" s="285"/>
    </row>
    <row r="34" spans="1:35" x14ac:dyDescent="0.4">
      <c r="A34" s="245"/>
      <c r="B34" s="303"/>
      <c r="C34" s="245"/>
      <c r="D34" s="245"/>
      <c r="AI34" s="285"/>
    </row>
    <row r="35" spans="1:35" x14ac:dyDescent="0.4">
      <c r="A35" s="245"/>
      <c r="B35" s="303"/>
      <c r="C35" s="245"/>
      <c r="D35" s="245"/>
      <c r="AI35" s="285"/>
    </row>
    <row r="36" spans="1:35" x14ac:dyDescent="0.4">
      <c r="A36" s="245"/>
      <c r="B36" s="303"/>
      <c r="C36" s="245"/>
      <c r="D36" s="245"/>
      <c r="F36" s="299"/>
      <c r="G36" s="299"/>
      <c r="H36" s="285"/>
      <c r="I36" s="285"/>
      <c r="J36" s="299"/>
      <c r="K36" s="299"/>
      <c r="L36" s="285"/>
      <c r="M36" s="285"/>
      <c r="N36" s="285"/>
      <c r="O36" s="299"/>
      <c r="P36" s="285"/>
      <c r="Q36" s="285"/>
      <c r="R36" s="285"/>
      <c r="S36" s="285"/>
      <c r="T36" s="285"/>
      <c r="U36" s="285"/>
      <c r="V36" s="285"/>
      <c r="W36" s="285"/>
      <c r="X36" s="285"/>
      <c r="Y36" s="299"/>
      <c r="Z36" s="285"/>
      <c r="AA36" s="285"/>
      <c r="AB36" s="285"/>
      <c r="AC36" s="299"/>
      <c r="AD36" s="299"/>
      <c r="AE36" s="285"/>
      <c r="AF36" s="285"/>
      <c r="AG36" s="299"/>
      <c r="AH36" s="299"/>
      <c r="AI36" s="285"/>
    </row>
    <row r="37" spans="1:35" ht="17.25" customHeight="1" x14ac:dyDescent="0.4">
      <c r="A37" s="245"/>
      <c r="B37" s="303"/>
      <c r="C37" s="245"/>
      <c r="D37" s="245"/>
      <c r="F37" s="299"/>
      <c r="G37" s="299"/>
      <c r="H37" s="285"/>
      <c r="I37" s="285"/>
      <c r="J37" s="299"/>
      <c r="K37" s="299"/>
      <c r="L37" s="285"/>
      <c r="M37" s="285"/>
      <c r="N37" s="285"/>
      <c r="O37" s="299"/>
      <c r="P37" s="285"/>
      <c r="Q37" s="285"/>
      <c r="R37" s="285"/>
      <c r="S37" s="285"/>
      <c r="T37" s="285"/>
      <c r="U37" s="285"/>
      <c r="V37" s="285"/>
      <c r="W37" s="285"/>
      <c r="X37" s="285"/>
      <c r="Y37" s="299"/>
      <c r="Z37" s="285"/>
      <c r="AA37" s="285"/>
      <c r="AB37" s="285"/>
      <c r="AC37" s="299"/>
      <c r="AD37" s="299"/>
      <c r="AE37" s="285"/>
      <c r="AF37" s="285"/>
      <c r="AG37" s="299"/>
      <c r="AH37" s="299"/>
      <c r="AI37" s="285"/>
    </row>
    <row r="38" spans="1:35" x14ac:dyDescent="0.4">
      <c r="A38" s="245"/>
      <c r="B38" s="303"/>
      <c r="C38" s="245"/>
      <c r="D38" s="245"/>
      <c r="F38" s="299"/>
      <c r="G38" s="299"/>
      <c r="H38" s="285"/>
      <c r="I38" s="285"/>
      <c r="J38" s="299"/>
      <c r="K38" s="299"/>
      <c r="L38" s="285"/>
      <c r="M38" s="285"/>
      <c r="N38" s="285"/>
      <c r="O38" s="299"/>
      <c r="P38" s="285"/>
      <c r="Q38" s="285"/>
      <c r="R38" s="285"/>
      <c r="S38" s="285"/>
      <c r="T38" s="285"/>
      <c r="U38" s="252"/>
      <c r="V38" s="252"/>
      <c r="W38" s="252"/>
      <c r="X38" s="252"/>
      <c r="Y38" s="254"/>
      <c r="Z38" s="252"/>
      <c r="AA38" s="252"/>
      <c r="AB38" s="252"/>
      <c r="AC38" s="299"/>
      <c r="AD38" s="299"/>
      <c r="AE38" s="285"/>
      <c r="AF38" s="285"/>
      <c r="AG38" s="299"/>
      <c r="AH38" s="299"/>
      <c r="AI38" s="285"/>
    </row>
    <row r="39" spans="1:35" x14ac:dyDescent="0.4">
      <c r="A39" s="245"/>
      <c r="B39" s="303"/>
      <c r="C39" s="245"/>
      <c r="D39" s="245"/>
      <c r="F39" s="299"/>
      <c r="G39" s="299"/>
      <c r="H39" s="285"/>
      <c r="I39" s="285"/>
      <c r="J39" s="299"/>
      <c r="K39" s="299"/>
      <c r="L39" s="285"/>
      <c r="M39" s="285"/>
      <c r="N39" s="285"/>
      <c r="O39" s="299"/>
      <c r="P39" s="285"/>
      <c r="Q39" s="285"/>
      <c r="R39" s="285"/>
      <c r="S39" s="285"/>
      <c r="T39" s="285"/>
      <c r="U39" s="252"/>
      <c r="V39" s="252"/>
      <c r="W39" s="252"/>
      <c r="X39" s="252"/>
      <c r="Y39" s="254"/>
      <c r="Z39" s="252"/>
      <c r="AA39" s="252"/>
      <c r="AB39" s="252"/>
      <c r="AC39" s="299"/>
      <c r="AD39" s="299"/>
      <c r="AE39" s="285"/>
      <c r="AF39" s="285"/>
      <c r="AG39" s="299"/>
      <c r="AH39" s="299"/>
      <c r="AI39" s="285"/>
    </row>
    <row r="40" spans="1:35" x14ac:dyDescent="0.4">
      <c r="A40" s="245"/>
      <c r="B40" s="303"/>
      <c r="C40" s="245"/>
      <c r="D40" s="245"/>
      <c r="F40" s="299"/>
      <c r="G40" s="299"/>
      <c r="H40" s="285"/>
      <c r="I40" s="285"/>
      <c r="J40" s="299"/>
      <c r="K40" s="299"/>
      <c r="L40" s="285"/>
      <c r="M40" s="285"/>
      <c r="N40" s="285"/>
      <c r="O40" s="299"/>
      <c r="P40" s="285"/>
      <c r="Q40" s="285"/>
      <c r="R40" s="285"/>
      <c r="S40" s="285"/>
      <c r="T40" s="285"/>
      <c r="U40" s="252"/>
      <c r="V40" s="252"/>
      <c r="W40" s="252"/>
      <c r="X40" s="252"/>
      <c r="Y40" s="254"/>
      <c r="Z40" s="252"/>
      <c r="AA40" s="252"/>
      <c r="AB40" s="252"/>
      <c r="AC40" s="299"/>
      <c r="AD40" s="299"/>
      <c r="AE40" s="285"/>
      <c r="AF40" s="285"/>
      <c r="AG40" s="299"/>
      <c r="AH40" s="299"/>
      <c r="AI40" s="285"/>
    </row>
    <row r="41" spans="1:35" x14ac:dyDescent="0.4">
      <c r="A41" s="245"/>
      <c r="B41" s="303"/>
      <c r="C41" s="245"/>
      <c r="D41" s="245"/>
      <c r="F41" s="299"/>
      <c r="G41" s="299"/>
      <c r="H41" s="285"/>
      <c r="I41" s="285"/>
      <c r="J41" s="285"/>
      <c r="K41" s="299"/>
      <c r="L41" s="285"/>
      <c r="M41" s="285"/>
      <c r="N41" s="285"/>
      <c r="O41" s="299"/>
      <c r="P41" s="285"/>
      <c r="Q41" s="285"/>
      <c r="R41" s="285"/>
      <c r="S41" s="285"/>
      <c r="T41" s="285"/>
      <c r="U41" s="252"/>
      <c r="V41" s="252"/>
      <c r="W41" s="252"/>
      <c r="X41" s="252"/>
      <c r="Y41" s="254"/>
      <c r="Z41" s="252"/>
      <c r="AA41" s="252"/>
      <c r="AB41" s="252"/>
      <c r="AC41" s="299"/>
      <c r="AD41" s="285"/>
      <c r="AE41" s="285"/>
      <c r="AF41" s="285"/>
      <c r="AG41" s="299"/>
      <c r="AH41" s="299"/>
      <c r="AI41" s="285"/>
    </row>
    <row r="42" spans="1:35" x14ac:dyDescent="0.4">
      <c r="A42" s="245"/>
      <c r="B42" s="303"/>
      <c r="C42" s="245"/>
      <c r="D42" s="245"/>
      <c r="F42" s="299"/>
      <c r="G42" s="299"/>
      <c r="H42" s="285"/>
      <c r="I42" s="285"/>
      <c r="J42" s="285"/>
      <c r="K42" s="299"/>
      <c r="L42" s="285"/>
      <c r="M42" s="285"/>
      <c r="N42" s="285"/>
      <c r="O42" s="299"/>
      <c r="P42" s="252"/>
      <c r="Q42" s="252"/>
      <c r="R42" s="252"/>
      <c r="S42" s="252"/>
      <c r="T42" s="252"/>
      <c r="U42" s="252"/>
      <c r="V42" s="252"/>
      <c r="W42" s="252"/>
      <c r="X42" s="252"/>
      <c r="Y42" s="254"/>
      <c r="Z42" s="252"/>
      <c r="AA42" s="252"/>
      <c r="AB42" s="252"/>
      <c r="AC42" s="299"/>
      <c r="AD42" s="285"/>
      <c r="AE42" s="285"/>
      <c r="AF42" s="285"/>
      <c r="AG42" s="299"/>
      <c r="AH42" s="299"/>
      <c r="AI42" s="285"/>
    </row>
    <row r="43" spans="1:35" x14ac:dyDescent="0.4">
      <c r="A43" s="245"/>
      <c r="B43" s="303"/>
      <c r="C43" s="245"/>
      <c r="D43" s="245"/>
    </row>
    <row r="44" spans="1:35" x14ac:dyDescent="0.4">
      <c r="A44" s="245"/>
      <c r="B44" s="303"/>
      <c r="C44" s="245"/>
      <c r="D44" s="245"/>
      <c r="F44" s="289"/>
      <c r="I44" s="304"/>
      <c r="J44" s="304"/>
      <c r="K44" s="305"/>
      <c r="M44" s="304"/>
      <c r="N44" s="304"/>
      <c r="O44" s="305"/>
      <c r="AA44" s="304"/>
      <c r="AB44" s="304"/>
      <c r="AE44" s="289"/>
      <c r="AF44" s="289"/>
      <c r="AH44" s="301"/>
      <c r="AI44" s="289"/>
    </row>
    <row r="45" spans="1:35" x14ac:dyDescent="0.4">
      <c r="A45" s="245"/>
      <c r="B45" s="303"/>
      <c r="C45" s="245"/>
      <c r="D45" s="245"/>
    </row>
    <row r="46" spans="1:35" x14ac:dyDescent="0.4">
      <c r="A46" s="245"/>
      <c r="B46" s="303"/>
      <c r="C46" s="245"/>
      <c r="D46" s="245"/>
    </row>
    <row r="47" spans="1:35" x14ac:dyDescent="0.4">
      <c r="A47" s="245"/>
      <c r="B47" s="303"/>
      <c r="C47" s="245"/>
      <c r="D47" s="245"/>
      <c r="F47" s="289"/>
      <c r="N47" s="306"/>
      <c r="O47" s="193"/>
      <c r="P47" s="193"/>
      <c r="Q47" s="193"/>
      <c r="R47" s="193"/>
      <c r="T47" s="289"/>
      <c r="U47" s="289"/>
      <c r="V47" s="252"/>
      <c r="W47" s="193"/>
      <c r="X47" s="193"/>
      <c r="Y47" s="252"/>
      <c r="Z47" s="252"/>
      <c r="AG47" s="307"/>
    </row>
    <row r="48" spans="1:35" x14ac:dyDescent="0.4">
      <c r="A48" s="245"/>
      <c r="B48" s="303"/>
      <c r="C48" s="245"/>
      <c r="D48" s="245"/>
    </row>
    <row r="49" spans="1:4" x14ac:dyDescent="0.4">
      <c r="A49" s="245"/>
      <c r="B49" s="303"/>
      <c r="C49" s="245"/>
      <c r="D49" s="245"/>
    </row>
    <row r="50" spans="1:4" x14ac:dyDescent="0.4">
      <c r="A50" s="245"/>
      <c r="B50" s="303"/>
      <c r="C50" s="245"/>
      <c r="D50" s="245"/>
    </row>
    <row r="51" spans="1:4" x14ac:dyDescent="0.4">
      <c r="A51" s="245"/>
      <c r="B51" s="303"/>
      <c r="C51" s="245"/>
      <c r="D51" s="245"/>
    </row>
    <row r="52" spans="1:4" x14ac:dyDescent="0.4">
      <c r="A52" s="245"/>
      <c r="B52" s="303"/>
      <c r="C52" s="245"/>
      <c r="D52" s="245"/>
    </row>
    <row r="53" spans="1:4" x14ac:dyDescent="0.4">
      <c r="A53" s="245"/>
      <c r="B53" s="303"/>
      <c r="C53" s="245"/>
      <c r="D53" s="245"/>
    </row>
    <row r="54" spans="1:4" x14ac:dyDescent="0.4">
      <c r="A54" s="245"/>
      <c r="B54" s="303"/>
      <c r="C54" s="245"/>
      <c r="D54" s="245"/>
    </row>
    <row r="55" spans="1:4" x14ac:dyDescent="0.4">
      <c r="A55" s="245"/>
      <c r="B55" s="303"/>
      <c r="C55" s="245"/>
      <c r="D55" s="245"/>
    </row>
    <row r="56" spans="1:4" x14ac:dyDescent="0.4">
      <c r="A56" s="245"/>
      <c r="B56" s="303"/>
      <c r="C56" s="245"/>
      <c r="D56" s="245"/>
    </row>
    <row r="57" spans="1:4" x14ac:dyDescent="0.4">
      <c r="A57" s="245"/>
      <c r="B57" s="303"/>
      <c r="C57" s="245"/>
      <c r="D57" s="245"/>
    </row>
    <row r="58" spans="1:4" x14ac:dyDescent="0.4">
      <c r="A58" s="245"/>
      <c r="B58" s="303"/>
      <c r="C58" s="245"/>
      <c r="D58" s="245"/>
    </row>
    <row r="59" spans="1:4" x14ac:dyDescent="0.4">
      <c r="A59" s="245"/>
      <c r="B59" s="303"/>
      <c r="C59" s="245"/>
      <c r="D59" s="245"/>
    </row>
    <row r="60" spans="1:4" x14ac:dyDescent="0.4">
      <c r="A60" s="245"/>
      <c r="B60" s="303"/>
      <c r="C60" s="245"/>
      <c r="D60" s="245"/>
    </row>
    <row r="61" spans="1:4" x14ac:dyDescent="0.4">
      <c r="A61" s="245"/>
      <c r="B61" s="303"/>
      <c r="C61" s="245"/>
      <c r="D61" s="245"/>
    </row>
    <row r="62" spans="1:4" x14ac:dyDescent="0.4">
      <c r="A62" s="245"/>
      <c r="B62" s="303"/>
      <c r="C62" s="245"/>
      <c r="D62" s="245"/>
    </row>
    <row r="63" spans="1:4" x14ac:dyDescent="0.4">
      <c r="A63" s="245"/>
      <c r="B63" s="303"/>
      <c r="C63" s="245"/>
      <c r="D63" s="245"/>
    </row>
    <row r="64" spans="1:4" x14ac:dyDescent="0.4">
      <c r="A64" s="245"/>
      <c r="B64" s="303"/>
      <c r="C64" s="245"/>
      <c r="D64" s="245"/>
    </row>
    <row r="65" spans="1:4" x14ac:dyDescent="0.4">
      <c r="A65" s="245"/>
      <c r="B65" s="303"/>
      <c r="C65" s="245"/>
      <c r="D65" s="245"/>
    </row>
  </sheetData>
  <mergeCells count="81">
    <mergeCell ref="A2:A5"/>
    <mergeCell ref="B2:B5"/>
    <mergeCell ref="C2:C5"/>
    <mergeCell ref="M5:M8"/>
    <mergeCell ref="N5:N8"/>
    <mergeCell ref="Q5:Q8"/>
    <mergeCell ref="A6:A9"/>
    <mergeCell ref="B6:B9"/>
    <mergeCell ref="C6:C9"/>
    <mergeCell ref="F8:F11"/>
    <mergeCell ref="A10:A13"/>
    <mergeCell ref="B10:B13"/>
    <mergeCell ref="C10:C13"/>
    <mergeCell ref="L10:L13"/>
    <mergeCell ref="N10:N13"/>
    <mergeCell ref="F13:F16"/>
    <mergeCell ref="G13:G16"/>
    <mergeCell ref="G8:G11"/>
    <mergeCell ref="H8:H11"/>
    <mergeCell ref="J8:J11"/>
    <mergeCell ref="A14:A17"/>
    <mergeCell ref="R5:R8"/>
    <mergeCell ref="S5:S8"/>
    <mergeCell ref="V5:V8"/>
    <mergeCell ref="AG23:AG26"/>
    <mergeCell ref="AH23:AH26"/>
    <mergeCell ref="AH8:AH11"/>
    <mergeCell ref="Z10:Z13"/>
    <mergeCell ref="AB10:AB13"/>
    <mergeCell ref="AD8:AD11"/>
    <mergeCell ref="AF23:AF26"/>
    <mergeCell ref="W5:W8"/>
    <mergeCell ref="X5:X8"/>
    <mergeCell ref="AF8:AF11"/>
    <mergeCell ref="AG8:AG11"/>
    <mergeCell ref="AA5:AA8"/>
    <mergeCell ref="B14:B17"/>
    <mergeCell ref="AH13:AH16"/>
    <mergeCell ref="X15:X18"/>
    <mergeCell ref="AH18:AH21"/>
    <mergeCell ref="L21:L24"/>
    <mergeCell ref="N21:N24"/>
    <mergeCell ref="AD18:AD21"/>
    <mergeCell ref="AF18:AF21"/>
    <mergeCell ref="AG18:AG21"/>
    <mergeCell ref="V20:V23"/>
    <mergeCell ref="X20:X23"/>
    <mergeCell ref="V15:V18"/>
    <mergeCell ref="AD13:AD16"/>
    <mergeCell ref="AF13:AF16"/>
    <mergeCell ref="AG13:AG16"/>
    <mergeCell ref="C14:C17"/>
    <mergeCell ref="A30:A33"/>
    <mergeCell ref="B30:B33"/>
    <mergeCell ref="C30:C33"/>
    <mergeCell ref="AD23:AD26"/>
    <mergeCell ref="P15:P18"/>
    <mergeCell ref="R15:R18"/>
    <mergeCell ref="A18:A21"/>
    <mergeCell ref="B18:B21"/>
    <mergeCell ref="C18:C21"/>
    <mergeCell ref="F18:F21"/>
    <mergeCell ref="H13:H16"/>
    <mergeCell ref="J13:J16"/>
    <mergeCell ref="J18:J21"/>
    <mergeCell ref="P20:P23"/>
    <mergeCell ref="R20:R23"/>
    <mergeCell ref="A26:A29"/>
    <mergeCell ref="B26:B29"/>
    <mergeCell ref="C26:C29"/>
    <mergeCell ref="Z21:Z24"/>
    <mergeCell ref="AB21:AB24"/>
    <mergeCell ref="A22:A25"/>
    <mergeCell ref="B22:B25"/>
    <mergeCell ref="C22:C25"/>
    <mergeCell ref="F23:F26"/>
    <mergeCell ref="G23:G26"/>
    <mergeCell ref="H23:H26"/>
    <mergeCell ref="J23:J26"/>
    <mergeCell ref="G18:G21"/>
    <mergeCell ref="H18:H21"/>
  </mergeCells>
  <phoneticPr fontId="3" type="noConversion"/>
  <conditionalFormatting sqref="F31:F32 AH36:AH37 AH31:AH32 F39:F42 F36:F37 AD37:AD40 AH39:AH42 Z31 N30:N32 J37:J40 V29">
    <cfRule type="cellIs" dxfId="21" priority="105" stopIfTrue="1" operator="greaterThanOrEqual">
      <formula>#REF!</formula>
    </cfRule>
  </conditionalFormatting>
  <conditionalFormatting sqref="J8:J11 J13:J16 J18:J21 J23:J26 N21:N24 N10:N13 R15:R18 R20:R23 V20:V23 V15:V18 Z10:Z13 Z21:Z24 AD23:AD26 AD18:AD21 AD13:AD16 AD8:AD11">
    <cfRule type="cellIs" dxfId="20" priority="116" stopIfTrue="1" operator="equal">
      <formula>#REF!</formula>
    </cfRule>
    <cfRule type="cellIs" dxfId="19" priority="117" stopIfTrue="1" operator="greaterThan">
      <formula>#REF!</formula>
    </cfRule>
  </conditionalFormatting>
  <printOptions horizontalCentered="1"/>
  <pageMargins left="0.39370078740157483" right="0.39370078740157483" top="0.39370078740157483" bottom="0.39370078740157483" header="0.39370078740157483" footer="0.39370078740157483"/>
  <pageSetup paperSize="9" orientation="landscape" r:id="rId1"/>
  <headerFooter alignWithMargins="0">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tabColor rgb="FF002060"/>
  </sheetPr>
  <dimension ref="A1:CM46"/>
  <sheetViews>
    <sheetView zoomScale="80" zoomScaleNormal="80" workbookViewId="0">
      <selection activeCell="A42" sqref="A7:A42"/>
    </sheetView>
  </sheetViews>
  <sheetFormatPr defaultColWidth="9" defaultRowHeight="18" x14ac:dyDescent="0.4"/>
  <cols>
    <col min="1" max="1" width="9" style="41"/>
    <col min="2" max="2" width="7.1796875" style="41" customWidth="1"/>
    <col min="3" max="3" width="7.08984375" style="41" customWidth="1"/>
    <col min="4" max="4" width="13.90625" style="41" customWidth="1"/>
    <col min="5" max="5" width="25.6328125" style="41" customWidth="1"/>
    <col min="6" max="41" width="4.36328125" style="41" hidden="1" customWidth="1"/>
    <col min="42" max="42" width="8.36328125" style="41" customWidth="1"/>
    <col min="43" max="44" width="4" style="41" customWidth="1"/>
    <col min="45" max="46" width="4" style="41" hidden="1" customWidth="1"/>
    <col min="47" max="82" width="3.36328125" style="41" hidden="1" customWidth="1"/>
    <col min="83" max="83" width="8.6328125" style="41" customWidth="1"/>
    <col min="84" max="84" width="3.08984375" style="41" customWidth="1"/>
    <col min="85" max="85" width="4.453125" style="41" customWidth="1"/>
    <col min="86" max="86" width="7.6328125" style="41" customWidth="1"/>
    <col min="87" max="87" width="7.08984375" style="41" customWidth="1"/>
    <col min="88" max="88" width="8.81640625" style="41" customWidth="1"/>
    <col min="89" max="89" width="7.08984375" style="41" customWidth="1"/>
    <col min="90" max="90" width="8.6328125" style="41" customWidth="1"/>
    <col min="91" max="91" width="7.453125" style="42" customWidth="1"/>
    <col min="92" max="16384" width="9" style="41"/>
  </cols>
  <sheetData>
    <row r="1" spans="1:91" x14ac:dyDescent="0.4">
      <c r="B1" s="471" t="s">
        <v>103</v>
      </c>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c r="BJ1" s="471"/>
      <c r="BK1" s="471"/>
      <c r="BL1" s="471"/>
      <c r="BM1" s="471"/>
      <c r="BN1" s="471"/>
      <c r="BO1" s="471"/>
      <c r="BP1" s="471"/>
      <c r="BQ1" s="471"/>
      <c r="BR1" s="471"/>
      <c r="BS1" s="471"/>
      <c r="BT1" s="471"/>
      <c r="BU1" s="471"/>
      <c r="BV1" s="471"/>
      <c r="BW1" s="471"/>
      <c r="BX1" s="471"/>
      <c r="BY1" s="471"/>
      <c r="BZ1" s="471"/>
      <c r="CA1" s="471"/>
      <c r="CB1" s="471"/>
      <c r="CC1" s="471"/>
      <c r="CD1" s="471"/>
      <c r="CE1" s="471"/>
      <c r="CF1" s="471"/>
      <c r="CG1" s="471"/>
      <c r="CH1" s="471"/>
      <c r="CI1" s="471"/>
      <c r="CJ1" s="471"/>
      <c r="CK1" s="471"/>
      <c r="CL1" s="471"/>
      <c r="CM1" s="471"/>
    </row>
    <row r="2" spans="1:91" x14ac:dyDescent="0.4">
      <c r="B2" s="471" t="s">
        <v>309</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471"/>
      <c r="BX2" s="471"/>
      <c r="BY2" s="471"/>
      <c r="BZ2" s="471"/>
      <c r="CA2" s="471"/>
      <c r="CB2" s="471"/>
      <c r="CC2" s="471"/>
      <c r="CD2" s="471"/>
      <c r="CE2" s="471"/>
      <c r="CF2" s="471"/>
      <c r="CG2" s="471"/>
      <c r="CH2" s="471"/>
      <c r="CI2" s="471"/>
      <c r="CJ2" s="471"/>
      <c r="CK2" s="471"/>
      <c r="CL2" s="471"/>
      <c r="CM2" s="471"/>
    </row>
    <row r="3" spans="1:91" ht="18.5" thickBot="1" x14ac:dyDescent="0.45">
      <c r="B3" s="472" t="s">
        <v>270</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row>
    <row r="4" spans="1:91" x14ac:dyDescent="0.4">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3"/>
      <c r="BA4" s="473"/>
      <c r="BB4" s="473"/>
      <c r="BC4" s="473"/>
      <c r="BD4" s="473"/>
      <c r="BE4" s="473"/>
      <c r="BF4" s="473"/>
      <c r="BG4" s="473"/>
      <c r="BH4" s="473"/>
      <c r="BI4" s="473"/>
      <c r="BJ4" s="473"/>
      <c r="BK4" s="473"/>
      <c r="BL4" s="473"/>
      <c r="BM4" s="473"/>
      <c r="BN4" s="473"/>
      <c r="BO4" s="473"/>
      <c r="BP4" s="473"/>
      <c r="BQ4" s="473"/>
      <c r="BR4" s="473"/>
      <c r="BS4" s="473"/>
      <c r="BT4" s="473"/>
      <c r="BU4" s="473"/>
      <c r="BV4" s="473"/>
      <c r="BW4" s="473"/>
      <c r="BX4" s="473"/>
      <c r="BY4" s="473"/>
      <c r="BZ4" s="473"/>
      <c r="CA4" s="473"/>
      <c r="CB4" s="473"/>
      <c r="CC4" s="473"/>
      <c r="CD4" s="473"/>
      <c r="CE4" s="473"/>
      <c r="CF4" s="473"/>
      <c r="CG4" s="72"/>
      <c r="CH4" s="474"/>
      <c r="CI4" s="474"/>
      <c r="CJ4" s="474"/>
      <c r="CK4" s="474"/>
      <c r="CL4" s="474"/>
      <c r="CM4" s="474"/>
    </row>
    <row r="5" spans="1:91" x14ac:dyDescent="0.4">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row>
    <row r="6" spans="1:91" ht="30.75" customHeight="1" x14ac:dyDescent="0.4">
      <c r="B6" s="71" t="s">
        <v>31</v>
      </c>
      <c r="C6" s="70" t="s">
        <v>102</v>
      </c>
      <c r="D6" s="70" t="s">
        <v>101</v>
      </c>
      <c r="E6" s="69" t="s">
        <v>14</v>
      </c>
      <c r="F6" s="475">
        <v>1</v>
      </c>
      <c r="G6" s="475"/>
      <c r="H6" s="475"/>
      <c r="I6" s="475"/>
      <c r="J6" s="475"/>
      <c r="K6" s="475"/>
      <c r="L6" s="475">
        <v>2</v>
      </c>
      <c r="M6" s="475"/>
      <c r="N6" s="475"/>
      <c r="O6" s="475"/>
      <c r="P6" s="475"/>
      <c r="Q6" s="475"/>
      <c r="R6" s="475">
        <v>3</v>
      </c>
      <c r="S6" s="475"/>
      <c r="T6" s="475"/>
      <c r="U6" s="475"/>
      <c r="V6" s="475"/>
      <c r="W6" s="475"/>
      <c r="X6" s="475">
        <v>4</v>
      </c>
      <c r="Y6" s="475"/>
      <c r="Z6" s="475"/>
      <c r="AA6" s="475"/>
      <c r="AB6" s="475"/>
      <c r="AC6" s="475"/>
      <c r="AD6" s="475">
        <v>5</v>
      </c>
      <c r="AE6" s="475"/>
      <c r="AF6" s="475"/>
      <c r="AG6" s="475"/>
      <c r="AH6" s="475"/>
      <c r="AI6" s="475"/>
      <c r="AJ6" s="475">
        <v>6</v>
      </c>
      <c r="AK6" s="475"/>
      <c r="AL6" s="475"/>
      <c r="AM6" s="475"/>
      <c r="AN6" s="475"/>
      <c r="AO6" s="475"/>
      <c r="AP6" s="69" t="s">
        <v>269</v>
      </c>
      <c r="AQ6" s="69"/>
      <c r="AR6" s="69"/>
      <c r="AS6" s="68">
        <v>10</v>
      </c>
      <c r="AT6" s="68" t="s">
        <v>268</v>
      </c>
      <c r="AU6" s="475">
        <v>1</v>
      </c>
      <c r="AV6" s="475"/>
      <c r="AW6" s="475"/>
      <c r="AX6" s="475"/>
      <c r="AY6" s="475"/>
      <c r="AZ6" s="475"/>
      <c r="BA6" s="475">
        <v>2</v>
      </c>
      <c r="BB6" s="475"/>
      <c r="BC6" s="475"/>
      <c r="BD6" s="475"/>
      <c r="BE6" s="475"/>
      <c r="BF6" s="475"/>
      <c r="BG6" s="475">
        <v>3</v>
      </c>
      <c r="BH6" s="475"/>
      <c r="BI6" s="475"/>
      <c r="BJ6" s="475"/>
      <c r="BK6" s="475"/>
      <c r="BL6" s="475"/>
      <c r="BM6" s="475">
        <v>4</v>
      </c>
      <c r="BN6" s="475"/>
      <c r="BO6" s="475"/>
      <c r="BP6" s="475"/>
      <c r="BQ6" s="475"/>
      <c r="BR6" s="475"/>
      <c r="BS6" s="475">
        <v>5</v>
      </c>
      <c r="BT6" s="475"/>
      <c r="BU6" s="475"/>
      <c r="BV6" s="475"/>
      <c r="BW6" s="475"/>
      <c r="BX6" s="475"/>
      <c r="BY6" s="475">
        <v>6</v>
      </c>
      <c r="BZ6" s="475"/>
      <c r="CA6" s="475"/>
      <c r="CB6" s="475"/>
      <c r="CC6" s="475"/>
      <c r="CD6" s="475"/>
      <c r="CE6" s="67" t="s">
        <v>267</v>
      </c>
      <c r="CF6" s="67"/>
      <c r="CG6" s="67"/>
      <c r="CH6" s="67">
        <v>10</v>
      </c>
      <c r="CI6" s="67" t="s">
        <v>266</v>
      </c>
      <c r="CJ6" s="67" t="s">
        <v>265</v>
      </c>
      <c r="CK6" s="67" t="s">
        <v>264</v>
      </c>
      <c r="CL6" s="67" t="s">
        <v>263</v>
      </c>
      <c r="CM6" s="66"/>
    </row>
    <row r="7" spans="1:91" x14ac:dyDescent="0.4">
      <c r="A7" s="41">
        <v>4001</v>
      </c>
      <c r="B7" s="60">
        <f t="shared" ref="B7:B42" si="0">RANK(CL7,$CL$7:$CL$42)</f>
        <v>1</v>
      </c>
      <c r="C7" s="65" t="s">
        <v>106</v>
      </c>
      <c r="D7" s="65" t="s">
        <v>308</v>
      </c>
      <c r="E7" s="64" t="s">
        <v>312</v>
      </c>
      <c r="F7" s="63"/>
      <c r="G7" s="63"/>
      <c r="H7" s="63"/>
      <c r="I7" s="63"/>
      <c r="J7" s="63"/>
      <c r="K7" s="63"/>
      <c r="L7" s="62"/>
      <c r="M7" s="62"/>
      <c r="N7" s="62"/>
      <c r="O7" s="62"/>
      <c r="P7" s="62"/>
      <c r="Q7" s="62"/>
      <c r="R7" s="63"/>
      <c r="S7" s="63"/>
      <c r="T7" s="63"/>
      <c r="U7" s="63"/>
      <c r="V7" s="63"/>
      <c r="W7" s="63"/>
      <c r="X7" s="62"/>
      <c r="Y7" s="62"/>
      <c r="Z7" s="62"/>
      <c r="AA7" s="62"/>
      <c r="AB7" s="62"/>
      <c r="AC7" s="62"/>
      <c r="AD7" s="63"/>
      <c r="AE7" s="63"/>
      <c r="AF7" s="63"/>
      <c r="AG7" s="63"/>
      <c r="AH7" s="63"/>
      <c r="AI7" s="63"/>
      <c r="AJ7" s="62"/>
      <c r="AK7" s="62"/>
      <c r="AL7" s="62"/>
      <c r="AM7" s="62"/>
      <c r="AN7" s="62"/>
      <c r="AO7" s="62"/>
      <c r="AP7" s="60">
        <f t="shared" ref="AP7:AP42" si="1">SUM(F7:AO7)+(AT7*10)</f>
        <v>0</v>
      </c>
      <c r="AQ7" s="61" t="s">
        <v>149</v>
      </c>
      <c r="AR7" s="61">
        <f t="shared" ref="AR7:AR42" si="2">RANK(AP7,$AP$7:$AP$42)</f>
        <v>1</v>
      </c>
      <c r="AS7" s="44">
        <f t="shared" ref="AS7:AS42" si="3">COUNTIF(F7:AO7,"10")+(AT7)</f>
        <v>0</v>
      </c>
      <c r="AT7" s="44">
        <f t="shared" ref="AT7:AT42" si="4">COUNTIF(F7:AO7,"X")</f>
        <v>0</v>
      </c>
      <c r="AU7" s="63"/>
      <c r="AV7" s="63"/>
      <c r="AW7" s="63"/>
      <c r="AX7" s="63"/>
      <c r="AY7" s="63"/>
      <c r="AZ7" s="63"/>
      <c r="BA7" s="62"/>
      <c r="BB7" s="62"/>
      <c r="BC7" s="62"/>
      <c r="BD7" s="62"/>
      <c r="BE7" s="62"/>
      <c r="BF7" s="62"/>
      <c r="BG7" s="63"/>
      <c r="BH7" s="63"/>
      <c r="BI7" s="63"/>
      <c r="BJ7" s="63"/>
      <c r="BK7" s="63"/>
      <c r="BL7" s="63"/>
      <c r="BM7" s="62"/>
      <c r="BN7" s="62"/>
      <c r="BO7" s="62"/>
      <c r="BP7" s="62"/>
      <c r="BQ7" s="62"/>
      <c r="BR7" s="62"/>
      <c r="BS7" s="63"/>
      <c r="BT7" s="63"/>
      <c r="BU7" s="63"/>
      <c r="BV7" s="63"/>
      <c r="BW7" s="63"/>
      <c r="BX7" s="63"/>
      <c r="BY7" s="62"/>
      <c r="BZ7" s="62"/>
      <c r="CA7" s="62"/>
      <c r="CB7" s="62"/>
      <c r="CC7" s="62"/>
      <c r="CD7" s="62"/>
      <c r="CE7" s="60">
        <f t="shared" ref="CE7:CE42" si="5">SUM(AU7:CD7)+(CI7*10)</f>
        <v>0</v>
      </c>
      <c r="CF7" s="61" t="s">
        <v>149</v>
      </c>
      <c r="CG7" s="61">
        <f t="shared" ref="CG7:CG42" si="6">RANK(CE7,$CE$7:$CE$42)</f>
        <v>1</v>
      </c>
      <c r="CH7" s="44">
        <f t="shared" ref="CH7:CH42" si="7">COUNTIF(AU7:CD7,"10")+(CI7)</f>
        <v>0</v>
      </c>
      <c r="CI7" s="60">
        <f t="shared" ref="CI7:CI42" si="8">COUNTIF(AU7:CD7,"x")</f>
        <v>0</v>
      </c>
      <c r="CJ7" s="60">
        <f t="shared" ref="CJ7:CJ42" si="9">CH7+AS7</f>
        <v>0</v>
      </c>
      <c r="CK7" s="60">
        <f t="shared" ref="CK7:CK42" si="10">CI7+AT7</f>
        <v>0</v>
      </c>
      <c r="CL7" s="60">
        <f t="shared" ref="CL7:CL42" si="11">AP7+CE7</f>
        <v>0</v>
      </c>
      <c r="CM7" s="60"/>
    </row>
    <row r="8" spans="1:91" x14ac:dyDescent="0.4">
      <c r="A8" s="41">
        <v>4002</v>
      </c>
      <c r="B8" s="44">
        <f t="shared" si="0"/>
        <v>1</v>
      </c>
      <c r="C8" s="47" t="s">
        <v>107</v>
      </c>
      <c r="D8" s="47" t="s">
        <v>307</v>
      </c>
      <c r="E8" s="46" t="s">
        <v>312</v>
      </c>
      <c r="F8" s="52"/>
      <c r="G8" s="52"/>
      <c r="H8" s="52"/>
      <c r="I8" s="52"/>
      <c r="J8" s="52"/>
      <c r="K8" s="52"/>
      <c r="L8" s="51"/>
      <c r="M8" s="51"/>
      <c r="N8" s="51"/>
      <c r="O8" s="51"/>
      <c r="P8" s="51"/>
      <c r="Q8" s="51"/>
      <c r="R8" s="52"/>
      <c r="S8" s="52"/>
      <c r="T8" s="52"/>
      <c r="U8" s="52"/>
      <c r="V8" s="52"/>
      <c r="W8" s="52"/>
      <c r="X8" s="51"/>
      <c r="Y8" s="51"/>
      <c r="Z8" s="51"/>
      <c r="AA8" s="51"/>
      <c r="AB8" s="51"/>
      <c r="AC8" s="51"/>
      <c r="AD8" s="52"/>
      <c r="AE8" s="52"/>
      <c r="AF8" s="52"/>
      <c r="AG8" s="52"/>
      <c r="AH8" s="52"/>
      <c r="AI8" s="52"/>
      <c r="AJ8" s="51"/>
      <c r="AK8" s="51"/>
      <c r="AL8" s="51"/>
      <c r="AM8" s="51"/>
      <c r="AN8" s="51"/>
      <c r="AO8" s="51"/>
      <c r="AP8" s="44">
        <f t="shared" si="1"/>
        <v>0</v>
      </c>
      <c r="AQ8" s="36" t="s">
        <v>149</v>
      </c>
      <c r="AR8" s="36">
        <f t="shared" si="2"/>
        <v>1</v>
      </c>
      <c r="AS8" s="44">
        <f t="shared" si="3"/>
        <v>0</v>
      </c>
      <c r="AT8" s="44">
        <f t="shared" si="4"/>
        <v>0</v>
      </c>
      <c r="AU8" s="52"/>
      <c r="AV8" s="52"/>
      <c r="AW8" s="52"/>
      <c r="AX8" s="52"/>
      <c r="AY8" s="52"/>
      <c r="AZ8" s="52"/>
      <c r="BA8" s="51"/>
      <c r="BB8" s="51"/>
      <c r="BC8" s="51"/>
      <c r="BD8" s="51"/>
      <c r="BE8" s="51"/>
      <c r="BF8" s="51"/>
      <c r="BG8" s="52"/>
      <c r="BH8" s="52"/>
      <c r="BI8" s="52"/>
      <c r="BJ8" s="52"/>
      <c r="BK8" s="52"/>
      <c r="BL8" s="52"/>
      <c r="BM8" s="51"/>
      <c r="BN8" s="51"/>
      <c r="BO8" s="51"/>
      <c r="BP8" s="51"/>
      <c r="BQ8" s="51"/>
      <c r="BR8" s="51"/>
      <c r="BS8" s="52"/>
      <c r="BT8" s="52"/>
      <c r="BU8" s="52"/>
      <c r="BV8" s="52"/>
      <c r="BW8" s="52"/>
      <c r="BX8" s="52"/>
      <c r="BY8" s="51"/>
      <c r="BZ8" s="51"/>
      <c r="CA8" s="51"/>
      <c r="CB8" s="51"/>
      <c r="CC8" s="51"/>
      <c r="CD8" s="51"/>
      <c r="CE8" s="44">
        <f t="shared" si="5"/>
        <v>0</v>
      </c>
      <c r="CF8" s="36" t="s">
        <v>149</v>
      </c>
      <c r="CG8" s="36">
        <f t="shared" si="6"/>
        <v>1</v>
      </c>
      <c r="CH8" s="44">
        <f t="shared" si="7"/>
        <v>0</v>
      </c>
      <c r="CI8" s="44">
        <f t="shared" si="8"/>
        <v>0</v>
      </c>
      <c r="CJ8" s="44">
        <f t="shared" si="9"/>
        <v>0</v>
      </c>
      <c r="CK8" s="44">
        <f t="shared" si="10"/>
        <v>0</v>
      </c>
      <c r="CL8" s="44">
        <f t="shared" si="11"/>
        <v>0</v>
      </c>
      <c r="CM8" s="44"/>
    </row>
    <row r="9" spans="1:91" x14ac:dyDescent="0.4">
      <c r="A9" s="41">
        <v>4003</v>
      </c>
      <c r="B9" s="44">
        <f t="shared" si="0"/>
        <v>1</v>
      </c>
      <c r="C9" s="47" t="s">
        <v>108</v>
      </c>
      <c r="D9" s="47" t="s">
        <v>306</v>
      </c>
      <c r="E9" s="46" t="s">
        <v>312</v>
      </c>
      <c r="F9" s="45"/>
      <c r="G9" s="45"/>
      <c r="H9" s="45"/>
      <c r="I9" s="45"/>
      <c r="J9" s="45"/>
      <c r="K9" s="45"/>
      <c r="R9" s="45"/>
      <c r="S9" s="45"/>
      <c r="T9" s="45"/>
      <c r="U9" s="45"/>
      <c r="V9" s="45"/>
      <c r="W9" s="45"/>
      <c r="AD9" s="45"/>
      <c r="AE9" s="45"/>
      <c r="AF9" s="45"/>
      <c r="AG9" s="45"/>
      <c r="AH9" s="45"/>
      <c r="AI9" s="45"/>
      <c r="AP9" s="44">
        <f t="shared" si="1"/>
        <v>0</v>
      </c>
      <c r="AQ9" s="36" t="s">
        <v>149</v>
      </c>
      <c r="AR9" s="36">
        <f t="shared" si="2"/>
        <v>1</v>
      </c>
      <c r="AS9" s="44">
        <f t="shared" si="3"/>
        <v>0</v>
      </c>
      <c r="AT9" s="44">
        <f t="shared" si="4"/>
        <v>0</v>
      </c>
      <c r="AU9" s="45"/>
      <c r="AV9" s="45"/>
      <c r="AW9" s="45"/>
      <c r="AX9" s="45"/>
      <c r="AY9" s="45"/>
      <c r="AZ9" s="45"/>
      <c r="BG9" s="45"/>
      <c r="BH9" s="45"/>
      <c r="BI9" s="45"/>
      <c r="BJ9" s="45"/>
      <c r="BK9" s="45"/>
      <c r="BL9" s="45"/>
      <c r="BS9" s="45"/>
      <c r="BT9" s="45"/>
      <c r="BU9" s="45"/>
      <c r="BV9" s="45"/>
      <c r="BW9" s="45"/>
      <c r="BX9" s="45"/>
      <c r="CE9" s="44">
        <f t="shared" si="5"/>
        <v>0</v>
      </c>
      <c r="CF9" s="36" t="s">
        <v>149</v>
      </c>
      <c r="CG9" s="36">
        <f t="shared" si="6"/>
        <v>1</v>
      </c>
      <c r="CH9" s="44">
        <f t="shared" si="7"/>
        <v>0</v>
      </c>
      <c r="CI9" s="44">
        <f t="shared" si="8"/>
        <v>0</v>
      </c>
      <c r="CJ9" s="44">
        <f t="shared" si="9"/>
        <v>0</v>
      </c>
      <c r="CK9" s="44">
        <f t="shared" si="10"/>
        <v>0</v>
      </c>
      <c r="CL9" s="44">
        <f t="shared" si="11"/>
        <v>0</v>
      </c>
      <c r="CM9" s="44"/>
    </row>
    <row r="10" spans="1:91" x14ac:dyDescent="0.4">
      <c r="A10" s="41">
        <v>4004</v>
      </c>
      <c r="B10" s="44">
        <f t="shared" si="0"/>
        <v>1</v>
      </c>
      <c r="C10" s="47" t="s">
        <v>109</v>
      </c>
      <c r="D10" s="47" t="s">
        <v>305</v>
      </c>
      <c r="E10" s="46" t="s">
        <v>104</v>
      </c>
      <c r="F10" s="45"/>
      <c r="G10" s="45"/>
      <c r="H10" s="45"/>
      <c r="I10" s="45"/>
      <c r="J10" s="45"/>
      <c r="K10" s="45"/>
      <c r="R10" s="45"/>
      <c r="S10" s="45"/>
      <c r="T10" s="45"/>
      <c r="U10" s="45"/>
      <c r="V10" s="45"/>
      <c r="W10" s="45"/>
      <c r="AD10" s="45"/>
      <c r="AE10" s="45"/>
      <c r="AF10" s="45"/>
      <c r="AG10" s="45"/>
      <c r="AH10" s="45"/>
      <c r="AI10" s="45"/>
      <c r="AP10" s="44">
        <f t="shared" si="1"/>
        <v>0</v>
      </c>
      <c r="AQ10" s="36" t="s">
        <v>149</v>
      </c>
      <c r="AR10" s="36">
        <f t="shared" si="2"/>
        <v>1</v>
      </c>
      <c r="AS10" s="44">
        <f t="shared" si="3"/>
        <v>0</v>
      </c>
      <c r="AT10" s="44">
        <f t="shared" si="4"/>
        <v>0</v>
      </c>
      <c r="AU10" s="45"/>
      <c r="AV10" s="45"/>
      <c r="AW10" s="45"/>
      <c r="AX10" s="45"/>
      <c r="AY10" s="45"/>
      <c r="AZ10" s="45"/>
      <c r="BG10" s="45"/>
      <c r="BH10" s="45"/>
      <c r="BI10" s="45"/>
      <c r="BJ10" s="45"/>
      <c r="BK10" s="45"/>
      <c r="BL10" s="45"/>
      <c r="BS10" s="45"/>
      <c r="BT10" s="45"/>
      <c r="BU10" s="45"/>
      <c r="BV10" s="45"/>
      <c r="BW10" s="45"/>
      <c r="BX10" s="45"/>
      <c r="CE10" s="44">
        <f t="shared" si="5"/>
        <v>0</v>
      </c>
      <c r="CF10" s="36" t="s">
        <v>149</v>
      </c>
      <c r="CG10" s="36">
        <f t="shared" si="6"/>
        <v>1</v>
      </c>
      <c r="CH10" s="44">
        <f t="shared" si="7"/>
        <v>0</v>
      </c>
      <c r="CI10" s="44">
        <f t="shared" si="8"/>
        <v>0</v>
      </c>
      <c r="CJ10" s="44">
        <f t="shared" si="9"/>
        <v>0</v>
      </c>
      <c r="CK10" s="44">
        <f t="shared" si="10"/>
        <v>0</v>
      </c>
      <c r="CL10" s="44">
        <f t="shared" si="11"/>
        <v>0</v>
      </c>
      <c r="CM10" s="44"/>
    </row>
    <row r="11" spans="1:91" x14ac:dyDescent="0.4">
      <c r="A11" s="41">
        <v>4005</v>
      </c>
      <c r="B11" s="44">
        <f t="shared" si="0"/>
        <v>1</v>
      </c>
      <c r="C11" s="47" t="s">
        <v>110</v>
      </c>
      <c r="D11" s="47" t="s">
        <v>304</v>
      </c>
      <c r="E11" s="46" t="s">
        <v>104</v>
      </c>
      <c r="F11" s="45"/>
      <c r="G11" s="45"/>
      <c r="H11" s="45"/>
      <c r="I11" s="45"/>
      <c r="J11" s="45"/>
      <c r="K11" s="45"/>
      <c r="R11" s="45"/>
      <c r="S11" s="45"/>
      <c r="T11" s="45"/>
      <c r="U11" s="45"/>
      <c r="V11" s="45"/>
      <c r="W11" s="45"/>
      <c r="AD11" s="45"/>
      <c r="AE11" s="45"/>
      <c r="AF11" s="45"/>
      <c r="AG11" s="45"/>
      <c r="AH11" s="45"/>
      <c r="AI11" s="45"/>
      <c r="AP11" s="44">
        <f t="shared" si="1"/>
        <v>0</v>
      </c>
      <c r="AQ11" s="36" t="s">
        <v>149</v>
      </c>
      <c r="AR11" s="36">
        <f t="shared" si="2"/>
        <v>1</v>
      </c>
      <c r="AS11" s="44">
        <f t="shared" si="3"/>
        <v>0</v>
      </c>
      <c r="AT11" s="44">
        <f t="shared" si="4"/>
        <v>0</v>
      </c>
      <c r="AU11" s="45"/>
      <c r="AV11" s="45"/>
      <c r="AW11" s="45"/>
      <c r="AX11" s="45"/>
      <c r="AY11" s="45"/>
      <c r="AZ11" s="45"/>
      <c r="BG11" s="45"/>
      <c r="BH11" s="45"/>
      <c r="BI11" s="45"/>
      <c r="BJ11" s="45"/>
      <c r="BK11" s="45"/>
      <c r="BL11" s="45"/>
      <c r="BS11" s="45"/>
      <c r="BT11" s="45"/>
      <c r="BU11" s="45"/>
      <c r="BV11" s="45"/>
      <c r="BW11" s="45"/>
      <c r="BX11" s="45"/>
      <c r="CE11" s="44">
        <f t="shared" si="5"/>
        <v>0</v>
      </c>
      <c r="CF11" s="36" t="s">
        <v>149</v>
      </c>
      <c r="CG11" s="36">
        <f t="shared" si="6"/>
        <v>1</v>
      </c>
      <c r="CH11" s="44">
        <f t="shared" si="7"/>
        <v>0</v>
      </c>
      <c r="CI11" s="44">
        <f t="shared" si="8"/>
        <v>0</v>
      </c>
      <c r="CJ11" s="44">
        <f t="shared" si="9"/>
        <v>0</v>
      </c>
      <c r="CK11" s="44">
        <f t="shared" si="10"/>
        <v>0</v>
      </c>
      <c r="CL11" s="44">
        <f t="shared" si="11"/>
        <v>0</v>
      </c>
      <c r="CM11" s="44"/>
    </row>
    <row r="12" spans="1:91" x14ac:dyDescent="0.4">
      <c r="A12" s="41">
        <v>4006</v>
      </c>
      <c r="B12" s="44">
        <f t="shared" si="0"/>
        <v>1</v>
      </c>
      <c r="C12" s="47" t="s">
        <v>111</v>
      </c>
      <c r="D12" s="47" t="s">
        <v>303</v>
      </c>
      <c r="E12" s="46" t="s">
        <v>104</v>
      </c>
      <c r="F12" s="45"/>
      <c r="G12" s="45"/>
      <c r="H12" s="45"/>
      <c r="I12" s="45"/>
      <c r="J12" s="45"/>
      <c r="K12" s="45"/>
      <c r="R12" s="45"/>
      <c r="S12" s="45"/>
      <c r="T12" s="45"/>
      <c r="U12" s="45"/>
      <c r="V12" s="45"/>
      <c r="W12" s="45"/>
      <c r="AD12" s="45"/>
      <c r="AE12" s="45"/>
      <c r="AF12" s="45"/>
      <c r="AG12" s="45"/>
      <c r="AH12" s="45"/>
      <c r="AI12" s="45"/>
      <c r="AP12" s="44">
        <f t="shared" si="1"/>
        <v>0</v>
      </c>
      <c r="AQ12" s="36" t="s">
        <v>149</v>
      </c>
      <c r="AR12" s="36">
        <f t="shared" si="2"/>
        <v>1</v>
      </c>
      <c r="AS12" s="44">
        <f t="shared" si="3"/>
        <v>0</v>
      </c>
      <c r="AT12" s="44">
        <f t="shared" si="4"/>
        <v>0</v>
      </c>
      <c r="AU12" s="45"/>
      <c r="AV12" s="45"/>
      <c r="AW12" s="45"/>
      <c r="AX12" s="45"/>
      <c r="AY12" s="45"/>
      <c r="AZ12" s="45"/>
      <c r="BG12" s="45"/>
      <c r="BH12" s="45"/>
      <c r="BI12" s="45"/>
      <c r="BJ12" s="45"/>
      <c r="BK12" s="45"/>
      <c r="BL12" s="45"/>
      <c r="BS12" s="45"/>
      <c r="BT12" s="45"/>
      <c r="BU12" s="45"/>
      <c r="BV12" s="45"/>
      <c r="BW12" s="45"/>
      <c r="BX12" s="45"/>
      <c r="CE12" s="44">
        <f t="shared" si="5"/>
        <v>0</v>
      </c>
      <c r="CF12" s="36" t="s">
        <v>149</v>
      </c>
      <c r="CG12" s="36">
        <f t="shared" si="6"/>
        <v>1</v>
      </c>
      <c r="CH12" s="44">
        <f t="shared" si="7"/>
        <v>0</v>
      </c>
      <c r="CI12" s="44">
        <f t="shared" si="8"/>
        <v>0</v>
      </c>
      <c r="CJ12" s="44">
        <f t="shared" si="9"/>
        <v>0</v>
      </c>
      <c r="CK12" s="44">
        <f t="shared" si="10"/>
        <v>0</v>
      </c>
      <c r="CL12" s="44">
        <f t="shared" si="11"/>
        <v>0</v>
      </c>
      <c r="CM12" s="44"/>
    </row>
    <row r="13" spans="1:91" x14ac:dyDescent="0.4">
      <c r="A13" s="41">
        <v>4007</v>
      </c>
      <c r="B13" s="44">
        <f t="shared" si="0"/>
        <v>1</v>
      </c>
      <c r="C13" s="47" t="s">
        <v>112</v>
      </c>
      <c r="D13" s="47" t="s">
        <v>302</v>
      </c>
      <c r="E13" s="46" t="s">
        <v>104</v>
      </c>
      <c r="F13" s="45"/>
      <c r="G13" s="45"/>
      <c r="H13" s="45"/>
      <c r="I13" s="45"/>
      <c r="J13" s="45"/>
      <c r="K13" s="45"/>
      <c r="R13" s="45"/>
      <c r="S13" s="45"/>
      <c r="T13" s="45"/>
      <c r="U13" s="45"/>
      <c r="V13" s="45"/>
      <c r="W13" s="45"/>
      <c r="AD13" s="45"/>
      <c r="AE13" s="45"/>
      <c r="AF13" s="45"/>
      <c r="AG13" s="45"/>
      <c r="AH13" s="45"/>
      <c r="AI13" s="45"/>
      <c r="AP13" s="44">
        <f t="shared" si="1"/>
        <v>0</v>
      </c>
      <c r="AQ13" s="36" t="s">
        <v>149</v>
      </c>
      <c r="AR13" s="36">
        <f t="shared" si="2"/>
        <v>1</v>
      </c>
      <c r="AS13" s="44">
        <f t="shared" si="3"/>
        <v>0</v>
      </c>
      <c r="AT13" s="44">
        <f t="shared" si="4"/>
        <v>0</v>
      </c>
      <c r="AU13" s="45"/>
      <c r="AV13" s="45"/>
      <c r="AW13" s="45"/>
      <c r="AX13" s="45"/>
      <c r="AY13" s="45"/>
      <c r="AZ13" s="45"/>
      <c r="BG13" s="45"/>
      <c r="BH13" s="45"/>
      <c r="BI13" s="45"/>
      <c r="BJ13" s="45"/>
      <c r="BK13" s="45"/>
      <c r="BL13" s="45"/>
      <c r="BS13" s="45"/>
      <c r="BT13" s="45"/>
      <c r="BU13" s="45"/>
      <c r="BV13" s="45"/>
      <c r="BW13" s="45"/>
      <c r="BX13" s="45"/>
      <c r="CE13" s="44">
        <f t="shared" si="5"/>
        <v>0</v>
      </c>
      <c r="CF13" s="36" t="s">
        <v>149</v>
      </c>
      <c r="CG13" s="36">
        <f t="shared" si="6"/>
        <v>1</v>
      </c>
      <c r="CH13" s="44">
        <f t="shared" si="7"/>
        <v>0</v>
      </c>
      <c r="CI13" s="44">
        <f t="shared" si="8"/>
        <v>0</v>
      </c>
      <c r="CJ13" s="44">
        <f t="shared" si="9"/>
        <v>0</v>
      </c>
      <c r="CK13" s="44">
        <f t="shared" si="10"/>
        <v>0</v>
      </c>
      <c r="CL13" s="44">
        <f t="shared" si="11"/>
        <v>0</v>
      </c>
      <c r="CM13" s="44"/>
    </row>
    <row r="14" spans="1:91" x14ac:dyDescent="0.4">
      <c r="A14" s="41">
        <v>4008</v>
      </c>
      <c r="B14" s="44">
        <f t="shared" si="0"/>
        <v>1</v>
      </c>
      <c r="C14" s="47" t="s">
        <v>113</v>
      </c>
      <c r="D14" s="47" t="s">
        <v>301</v>
      </c>
      <c r="E14" s="46" t="s">
        <v>230</v>
      </c>
      <c r="F14" s="59"/>
      <c r="G14" s="59"/>
      <c r="H14" s="59"/>
      <c r="I14" s="59"/>
      <c r="J14" s="59"/>
      <c r="K14" s="59"/>
      <c r="L14" s="58"/>
      <c r="M14" s="58"/>
      <c r="N14" s="58"/>
      <c r="O14" s="58"/>
      <c r="P14" s="58"/>
      <c r="Q14" s="58"/>
      <c r="R14" s="59"/>
      <c r="S14" s="59"/>
      <c r="T14" s="59"/>
      <c r="U14" s="59"/>
      <c r="V14" s="59"/>
      <c r="W14" s="59"/>
      <c r="X14" s="58"/>
      <c r="Y14" s="58"/>
      <c r="Z14" s="58"/>
      <c r="AA14" s="58"/>
      <c r="AB14" s="58"/>
      <c r="AC14" s="58"/>
      <c r="AD14" s="59"/>
      <c r="AE14" s="59"/>
      <c r="AF14" s="59"/>
      <c r="AG14" s="59"/>
      <c r="AH14" s="59"/>
      <c r="AI14" s="59"/>
      <c r="AJ14" s="58"/>
      <c r="AK14" s="58"/>
      <c r="AL14" s="58"/>
      <c r="AM14" s="58"/>
      <c r="AN14" s="58"/>
      <c r="AO14" s="58"/>
      <c r="AP14" s="44">
        <f t="shared" si="1"/>
        <v>0</v>
      </c>
      <c r="AQ14" s="36" t="s">
        <v>149</v>
      </c>
      <c r="AR14" s="36">
        <f t="shared" si="2"/>
        <v>1</v>
      </c>
      <c r="AS14" s="44">
        <f t="shared" si="3"/>
        <v>0</v>
      </c>
      <c r="AT14" s="44">
        <f t="shared" si="4"/>
        <v>0</v>
      </c>
      <c r="AU14" s="50"/>
      <c r="AV14" s="50"/>
      <c r="AW14" s="50"/>
      <c r="AX14" s="50"/>
      <c r="AY14" s="50"/>
      <c r="AZ14" s="50"/>
      <c r="BA14" s="47"/>
      <c r="BB14" s="47"/>
      <c r="BC14" s="47"/>
      <c r="BD14" s="47"/>
      <c r="BE14" s="47"/>
      <c r="BF14" s="47"/>
      <c r="BG14" s="50"/>
      <c r="BH14" s="50"/>
      <c r="BI14" s="50"/>
      <c r="BJ14" s="50"/>
      <c r="BK14" s="50"/>
      <c r="BL14" s="50"/>
      <c r="BM14" s="47"/>
      <c r="BN14" s="47"/>
      <c r="BO14" s="47"/>
      <c r="BP14" s="47"/>
      <c r="BQ14" s="47"/>
      <c r="BR14" s="47"/>
      <c r="BS14" s="50"/>
      <c r="BT14" s="50"/>
      <c r="BU14" s="50"/>
      <c r="BV14" s="50"/>
      <c r="BW14" s="50"/>
      <c r="BX14" s="50"/>
      <c r="BY14" s="47"/>
      <c r="BZ14" s="47"/>
      <c r="CA14" s="47"/>
      <c r="CB14" s="47"/>
      <c r="CC14" s="47"/>
      <c r="CD14" s="47"/>
      <c r="CE14" s="44">
        <f t="shared" si="5"/>
        <v>0</v>
      </c>
      <c r="CF14" s="36" t="s">
        <v>149</v>
      </c>
      <c r="CG14" s="36">
        <f t="shared" si="6"/>
        <v>1</v>
      </c>
      <c r="CH14" s="44">
        <f t="shared" si="7"/>
        <v>0</v>
      </c>
      <c r="CI14" s="44">
        <f t="shared" si="8"/>
        <v>0</v>
      </c>
      <c r="CJ14" s="44">
        <f t="shared" si="9"/>
        <v>0</v>
      </c>
      <c r="CK14" s="44">
        <f t="shared" si="10"/>
        <v>0</v>
      </c>
      <c r="CL14" s="44">
        <f t="shared" si="11"/>
        <v>0</v>
      </c>
      <c r="CM14" s="44"/>
    </row>
    <row r="15" spans="1:91" x14ac:dyDescent="0.4">
      <c r="A15" s="41">
        <v>4009</v>
      </c>
      <c r="B15" s="44">
        <f t="shared" si="0"/>
        <v>1</v>
      </c>
      <c r="C15" s="47" t="s">
        <v>114</v>
      </c>
      <c r="D15" s="47" t="s">
        <v>300</v>
      </c>
      <c r="E15" s="46" t="s">
        <v>230</v>
      </c>
      <c r="F15" s="45"/>
      <c r="G15" s="45"/>
      <c r="H15" s="45"/>
      <c r="I15" s="45"/>
      <c r="J15" s="45"/>
      <c r="K15" s="45"/>
      <c r="R15" s="45"/>
      <c r="S15" s="45"/>
      <c r="T15" s="45"/>
      <c r="U15" s="45"/>
      <c r="V15" s="45"/>
      <c r="W15" s="45"/>
      <c r="AD15" s="45"/>
      <c r="AE15" s="45"/>
      <c r="AF15" s="45"/>
      <c r="AG15" s="45"/>
      <c r="AH15" s="45"/>
      <c r="AI15" s="45"/>
      <c r="AP15" s="44">
        <f t="shared" si="1"/>
        <v>0</v>
      </c>
      <c r="AQ15" s="36" t="s">
        <v>149</v>
      </c>
      <c r="AR15" s="36">
        <f t="shared" si="2"/>
        <v>1</v>
      </c>
      <c r="AS15" s="44">
        <f t="shared" si="3"/>
        <v>0</v>
      </c>
      <c r="AT15" s="44">
        <f t="shared" si="4"/>
        <v>0</v>
      </c>
      <c r="AU15" s="45"/>
      <c r="AV15" s="45"/>
      <c r="AW15" s="45"/>
      <c r="AX15" s="45"/>
      <c r="AY15" s="45"/>
      <c r="AZ15" s="45"/>
      <c r="BG15" s="45"/>
      <c r="BH15" s="45"/>
      <c r="BI15" s="45"/>
      <c r="BJ15" s="45"/>
      <c r="BK15" s="45"/>
      <c r="BL15" s="45"/>
      <c r="BS15" s="45"/>
      <c r="BT15" s="45"/>
      <c r="BU15" s="45"/>
      <c r="BV15" s="45"/>
      <c r="BW15" s="45"/>
      <c r="BX15" s="45"/>
      <c r="CE15" s="44">
        <f t="shared" si="5"/>
        <v>0</v>
      </c>
      <c r="CF15" s="36" t="s">
        <v>149</v>
      </c>
      <c r="CG15" s="36">
        <f t="shared" si="6"/>
        <v>1</v>
      </c>
      <c r="CH15" s="44">
        <f t="shared" si="7"/>
        <v>0</v>
      </c>
      <c r="CI15" s="44">
        <f t="shared" si="8"/>
        <v>0</v>
      </c>
      <c r="CJ15" s="44">
        <f t="shared" si="9"/>
        <v>0</v>
      </c>
      <c r="CK15" s="44">
        <f t="shared" si="10"/>
        <v>0</v>
      </c>
      <c r="CL15" s="44">
        <f t="shared" si="11"/>
        <v>0</v>
      </c>
      <c r="CM15" s="44"/>
    </row>
    <row r="16" spans="1:91" s="48" customFormat="1" x14ac:dyDescent="0.4">
      <c r="A16" s="41">
        <v>4010</v>
      </c>
      <c r="B16" s="44">
        <f t="shared" si="0"/>
        <v>1</v>
      </c>
      <c r="C16" s="47" t="s">
        <v>115</v>
      </c>
      <c r="D16" s="47" t="s">
        <v>299</v>
      </c>
      <c r="E16" s="46" t="s">
        <v>230</v>
      </c>
      <c r="F16" s="45"/>
      <c r="G16" s="45"/>
      <c r="H16" s="45"/>
      <c r="I16" s="45"/>
      <c r="J16" s="45"/>
      <c r="K16" s="45"/>
      <c r="L16" s="41"/>
      <c r="M16" s="41"/>
      <c r="N16" s="41"/>
      <c r="O16" s="41"/>
      <c r="P16" s="41"/>
      <c r="Q16" s="41"/>
      <c r="R16" s="45"/>
      <c r="S16" s="45"/>
      <c r="T16" s="45"/>
      <c r="U16" s="45"/>
      <c r="V16" s="45"/>
      <c r="W16" s="45"/>
      <c r="X16" s="41"/>
      <c r="Y16" s="41"/>
      <c r="Z16" s="41"/>
      <c r="AA16" s="41"/>
      <c r="AB16" s="41"/>
      <c r="AC16" s="41"/>
      <c r="AD16" s="45"/>
      <c r="AE16" s="45"/>
      <c r="AF16" s="45"/>
      <c r="AG16" s="45"/>
      <c r="AH16" s="45"/>
      <c r="AI16" s="45"/>
      <c r="AJ16" s="41"/>
      <c r="AK16" s="41"/>
      <c r="AL16" s="41"/>
      <c r="AM16" s="41"/>
      <c r="AN16" s="41"/>
      <c r="AO16" s="41"/>
      <c r="AP16" s="44">
        <f t="shared" si="1"/>
        <v>0</v>
      </c>
      <c r="AQ16" s="36" t="s">
        <v>149</v>
      </c>
      <c r="AR16" s="36">
        <f t="shared" si="2"/>
        <v>1</v>
      </c>
      <c r="AS16" s="44">
        <f t="shared" si="3"/>
        <v>0</v>
      </c>
      <c r="AT16" s="44">
        <f t="shared" si="4"/>
        <v>0</v>
      </c>
      <c r="AU16" s="45"/>
      <c r="AV16" s="45"/>
      <c r="AW16" s="45"/>
      <c r="AX16" s="45"/>
      <c r="AY16" s="45"/>
      <c r="AZ16" s="45"/>
      <c r="BA16" s="41"/>
      <c r="BB16" s="41"/>
      <c r="BC16" s="41"/>
      <c r="BD16" s="41"/>
      <c r="BE16" s="41"/>
      <c r="BF16" s="41"/>
      <c r="BG16" s="45"/>
      <c r="BH16" s="45"/>
      <c r="BI16" s="45"/>
      <c r="BJ16" s="45"/>
      <c r="BK16" s="45"/>
      <c r="BL16" s="45"/>
      <c r="BM16" s="41"/>
      <c r="BN16" s="41"/>
      <c r="BO16" s="41"/>
      <c r="BP16" s="41"/>
      <c r="BQ16" s="41"/>
      <c r="BR16" s="41"/>
      <c r="BS16" s="45"/>
      <c r="BT16" s="45"/>
      <c r="BU16" s="45"/>
      <c r="BV16" s="45"/>
      <c r="BW16" s="45"/>
      <c r="BX16" s="45"/>
      <c r="BY16" s="41"/>
      <c r="BZ16" s="41"/>
      <c r="CA16" s="41"/>
      <c r="CB16" s="41"/>
      <c r="CC16" s="41"/>
      <c r="CD16" s="41"/>
      <c r="CE16" s="44">
        <f t="shared" si="5"/>
        <v>0</v>
      </c>
      <c r="CF16" s="36" t="s">
        <v>149</v>
      </c>
      <c r="CG16" s="36">
        <f t="shared" si="6"/>
        <v>1</v>
      </c>
      <c r="CH16" s="44">
        <f t="shared" si="7"/>
        <v>0</v>
      </c>
      <c r="CI16" s="44">
        <f t="shared" si="8"/>
        <v>0</v>
      </c>
      <c r="CJ16" s="44">
        <f t="shared" si="9"/>
        <v>0</v>
      </c>
      <c r="CK16" s="44">
        <f t="shared" si="10"/>
        <v>0</v>
      </c>
      <c r="CL16" s="44">
        <f t="shared" si="11"/>
        <v>0</v>
      </c>
      <c r="CM16" s="57"/>
    </row>
    <row r="17" spans="1:91" x14ac:dyDescent="0.4">
      <c r="A17" s="41">
        <v>4011</v>
      </c>
      <c r="B17" s="44">
        <f t="shared" si="0"/>
        <v>1</v>
      </c>
      <c r="C17" s="47" t="s">
        <v>116</v>
      </c>
      <c r="D17" s="47" t="s">
        <v>298</v>
      </c>
      <c r="E17" s="46" t="s">
        <v>230</v>
      </c>
      <c r="F17" s="45"/>
      <c r="G17" s="45"/>
      <c r="H17" s="45"/>
      <c r="I17" s="45"/>
      <c r="J17" s="45"/>
      <c r="K17" s="45"/>
      <c r="R17" s="45"/>
      <c r="S17" s="45"/>
      <c r="T17" s="45"/>
      <c r="U17" s="45"/>
      <c r="V17" s="45"/>
      <c r="W17" s="45"/>
      <c r="AD17" s="45"/>
      <c r="AE17" s="45"/>
      <c r="AF17" s="45"/>
      <c r="AG17" s="45"/>
      <c r="AH17" s="45"/>
      <c r="AI17" s="45"/>
      <c r="AP17" s="44">
        <f t="shared" si="1"/>
        <v>0</v>
      </c>
      <c r="AQ17" s="36" t="s">
        <v>149</v>
      </c>
      <c r="AR17" s="36">
        <f t="shared" si="2"/>
        <v>1</v>
      </c>
      <c r="AS17" s="44">
        <f t="shared" si="3"/>
        <v>0</v>
      </c>
      <c r="AT17" s="44">
        <f t="shared" si="4"/>
        <v>0</v>
      </c>
      <c r="AU17" s="45"/>
      <c r="AV17" s="45"/>
      <c r="AW17" s="45"/>
      <c r="AX17" s="45"/>
      <c r="AY17" s="45"/>
      <c r="AZ17" s="45"/>
      <c r="BG17" s="45"/>
      <c r="BH17" s="45"/>
      <c r="BI17" s="45"/>
      <c r="BJ17" s="45"/>
      <c r="BK17" s="45"/>
      <c r="BL17" s="45"/>
      <c r="BS17" s="45"/>
      <c r="BT17" s="45"/>
      <c r="BU17" s="45"/>
      <c r="BV17" s="45"/>
      <c r="BW17" s="45"/>
      <c r="BX17" s="45"/>
      <c r="CE17" s="44">
        <f t="shared" si="5"/>
        <v>0</v>
      </c>
      <c r="CF17" s="36" t="s">
        <v>149</v>
      </c>
      <c r="CG17" s="36">
        <f t="shared" si="6"/>
        <v>1</v>
      </c>
      <c r="CH17" s="44">
        <f t="shared" si="7"/>
        <v>0</v>
      </c>
      <c r="CI17" s="44">
        <f t="shared" si="8"/>
        <v>0</v>
      </c>
      <c r="CJ17" s="44">
        <f t="shared" si="9"/>
        <v>0</v>
      </c>
      <c r="CK17" s="44">
        <f t="shared" si="10"/>
        <v>0</v>
      </c>
      <c r="CL17" s="44">
        <f t="shared" si="11"/>
        <v>0</v>
      </c>
      <c r="CM17" s="44"/>
    </row>
    <row r="18" spans="1:91" s="48" customFormat="1" x14ac:dyDescent="0.4">
      <c r="A18" s="41">
        <v>4012</v>
      </c>
      <c r="B18" s="44">
        <f t="shared" si="0"/>
        <v>1</v>
      </c>
      <c r="C18" s="47" t="s">
        <v>117</v>
      </c>
      <c r="D18" s="47" t="s">
        <v>297</v>
      </c>
      <c r="E18" s="46" t="s">
        <v>225</v>
      </c>
      <c r="F18" s="45"/>
      <c r="G18" s="45"/>
      <c r="H18" s="45"/>
      <c r="I18" s="45"/>
      <c r="J18" s="45"/>
      <c r="K18" s="45"/>
      <c r="L18" s="41"/>
      <c r="M18" s="41"/>
      <c r="N18" s="41"/>
      <c r="O18" s="41"/>
      <c r="P18" s="41"/>
      <c r="Q18" s="41"/>
      <c r="R18" s="45"/>
      <c r="S18" s="45"/>
      <c r="T18" s="45"/>
      <c r="U18" s="45"/>
      <c r="V18" s="45"/>
      <c r="W18" s="45"/>
      <c r="X18" s="41"/>
      <c r="Y18" s="41"/>
      <c r="Z18" s="41"/>
      <c r="AA18" s="41"/>
      <c r="AB18" s="41"/>
      <c r="AC18" s="41"/>
      <c r="AD18" s="45"/>
      <c r="AE18" s="45"/>
      <c r="AF18" s="45"/>
      <c r="AG18" s="45"/>
      <c r="AH18" s="45"/>
      <c r="AI18" s="45"/>
      <c r="AJ18" s="41"/>
      <c r="AK18" s="41"/>
      <c r="AL18" s="41"/>
      <c r="AM18" s="41"/>
      <c r="AN18" s="41"/>
      <c r="AO18" s="41"/>
      <c r="AP18" s="44">
        <f t="shared" si="1"/>
        <v>0</v>
      </c>
      <c r="AQ18" s="36" t="s">
        <v>149</v>
      </c>
      <c r="AR18" s="36">
        <f t="shared" si="2"/>
        <v>1</v>
      </c>
      <c r="AS18" s="44">
        <f t="shared" si="3"/>
        <v>0</v>
      </c>
      <c r="AT18" s="44">
        <f t="shared" si="4"/>
        <v>0</v>
      </c>
      <c r="AU18" s="45"/>
      <c r="AV18" s="45"/>
      <c r="AW18" s="45"/>
      <c r="AX18" s="45"/>
      <c r="AY18" s="45"/>
      <c r="AZ18" s="45"/>
      <c r="BA18" s="41"/>
      <c r="BB18" s="41"/>
      <c r="BC18" s="41"/>
      <c r="BD18" s="41"/>
      <c r="BE18" s="41"/>
      <c r="BF18" s="41"/>
      <c r="BG18" s="45"/>
      <c r="BH18" s="45"/>
      <c r="BI18" s="45"/>
      <c r="BJ18" s="45"/>
      <c r="BK18" s="45"/>
      <c r="BL18" s="45"/>
      <c r="BM18" s="41"/>
      <c r="BN18" s="41"/>
      <c r="BO18" s="41"/>
      <c r="BP18" s="41"/>
      <c r="BQ18" s="41"/>
      <c r="BR18" s="41"/>
      <c r="BS18" s="45"/>
      <c r="BT18" s="45"/>
      <c r="BU18" s="45"/>
      <c r="BV18" s="45"/>
      <c r="BW18" s="45"/>
      <c r="BX18" s="45"/>
      <c r="BY18" s="41"/>
      <c r="BZ18" s="41"/>
      <c r="CA18" s="41"/>
      <c r="CB18" s="41"/>
      <c r="CC18" s="41"/>
      <c r="CD18" s="41"/>
      <c r="CE18" s="44">
        <f t="shared" si="5"/>
        <v>0</v>
      </c>
      <c r="CF18" s="36" t="s">
        <v>149</v>
      </c>
      <c r="CG18" s="36">
        <f t="shared" si="6"/>
        <v>1</v>
      </c>
      <c r="CH18" s="44">
        <f t="shared" si="7"/>
        <v>0</v>
      </c>
      <c r="CI18" s="44">
        <f t="shared" si="8"/>
        <v>0</v>
      </c>
      <c r="CJ18" s="44">
        <f t="shared" si="9"/>
        <v>0</v>
      </c>
      <c r="CK18" s="44">
        <f t="shared" si="10"/>
        <v>0</v>
      </c>
      <c r="CL18" s="44">
        <f t="shared" si="11"/>
        <v>0</v>
      </c>
      <c r="CM18" s="57"/>
    </row>
    <row r="19" spans="1:91" x14ac:dyDescent="0.4">
      <c r="A19" s="41">
        <v>4013</v>
      </c>
      <c r="B19" s="44">
        <f t="shared" si="0"/>
        <v>1</v>
      </c>
      <c r="C19" s="47" t="s">
        <v>119</v>
      </c>
      <c r="D19" s="47" t="s">
        <v>296</v>
      </c>
      <c r="E19" s="46" t="s">
        <v>215</v>
      </c>
      <c r="F19" s="45"/>
      <c r="G19" s="45"/>
      <c r="H19" s="45"/>
      <c r="I19" s="45"/>
      <c r="J19" s="45"/>
      <c r="K19" s="45"/>
      <c r="R19" s="45"/>
      <c r="S19" s="45"/>
      <c r="T19" s="45"/>
      <c r="U19" s="45"/>
      <c r="V19" s="45"/>
      <c r="W19" s="45"/>
      <c r="AD19" s="45"/>
      <c r="AE19" s="45"/>
      <c r="AF19" s="45"/>
      <c r="AG19" s="45"/>
      <c r="AH19" s="45"/>
      <c r="AI19" s="45"/>
      <c r="AP19" s="44">
        <f t="shared" si="1"/>
        <v>0</v>
      </c>
      <c r="AQ19" s="36" t="s">
        <v>149</v>
      </c>
      <c r="AR19" s="36">
        <f t="shared" si="2"/>
        <v>1</v>
      </c>
      <c r="AS19" s="44">
        <f t="shared" si="3"/>
        <v>0</v>
      </c>
      <c r="AT19" s="44">
        <f t="shared" si="4"/>
        <v>0</v>
      </c>
      <c r="AU19" s="45"/>
      <c r="AV19" s="45"/>
      <c r="AW19" s="45"/>
      <c r="AX19" s="45"/>
      <c r="AY19" s="45"/>
      <c r="AZ19" s="45"/>
      <c r="BG19" s="45"/>
      <c r="BH19" s="45"/>
      <c r="BI19" s="45"/>
      <c r="BJ19" s="45"/>
      <c r="BK19" s="45"/>
      <c r="BL19" s="45"/>
      <c r="BS19" s="45"/>
      <c r="BT19" s="45"/>
      <c r="BU19" s="45"/>
      <c r="BV19" s="45"/>
      <c r="BW19" s="45"/>
      <c r="BX19" s="45"/>
      <c r="CE19" s="44">
        <f t="shared" si="5"/>
        <v>0</v>
      </c>
      <c r="CF19" s="36" t="s">
        <v>149</v>
      </c>
      <c r="CG19" s="36">
        <f t="shared" si="6"/>
        <v>1</v>
      </c>
      <c r="CH19" s="44">
        <f t="shared" si="7"/>
        <v>0</v>
      </c>
      <c r="CI19" s="44">
        <f t="shared" si="8"/>
        <v>0</v>
      </c>
      <c r="CJ19" s="44">
        <f t="shared" si="9"/>
        <v>0</v>
      </c>
      <c r="CK19" s="44">
        <f t="shared" si="10"/>
        <v>0</v>
      </c>
      <c r="CL19" s="44">
        <f t="shared" si="11"/>
        <v>0</v>
      </c>
      <c r="CM19" s="44"/>
    </row>
    <row r="20" spans="1:91" x14ac:dyDescent="0.4">
      <c r="A20" s="41">
        <v>4014</v>
      </c>
      <c r="B20" s="44">
        <f t="shared" si="0"/>
        <v>1</v>
      </c>
      <c r="C20" s="47" t="s">
        <v>120</v>
      </c>
      <c r="D20" s="47" t="s">
        <v>295</v>
      </c>
      <c r="E20" s="46" t="s">
        <v>215</v>
      </c>
      <c r="F20" s="45"/>
      <c r="G20" s="45"/>
      <c r="H20" s="45"/>
      <c r="I20" s="45"/>
      <c r="J20" s="45"/>
      <c r="K20" s="45"/>
      <c r="R20" s="45"/>
      <c r="S20" s="45"/>
      <c r="T20" s="45"/>
      <c r="U20" s="45"/>
      <c r="V20" s="45"/>
      <c r="W20" s="45"/>
      <c r="AD20" s="45"/>
      <c r="AE20" s="45"/>
      <c r="AF20" s="45"/>
      <c r="AG20" s="45"/>
      <c r="AH20" s="45"/>
      <c r="AI20" s="45"/>
      <c r="AP20" s="44">
        <f t="shared" si="1"/>
        <v>0</v>
      </c>
      <c r="AQ20" s="36" t="s">
        <v>149</v>
      </c>
      <c r="AR20" s="36">
        <f t="shared" si="2"/>
        <v>1</v>
      </c>
      <c r="AS20" s="44">
        <f t="shared" si="3"/>
        <v>0</v>
      </c>
      <c r="AT20" s="44">
        <f t="shared" si="4"/>
        <v>0</v>
      </c>
      <c r="AU20" s="45"/>
      <c r="AV20" s="45"/>
      <c r="AW20" s="45"/>
      <c r="AX20" s="45"/>
      <c r="AY20" s="45"/>
      <c r="AZ20" s="45"/>
      <c r="BG20" s="45"/>
      <c r="BH20" s="45"/>
      <c r="BI20" s="45"/>
      <c r="BJ20" s="45"/>
      <c r="BK20" s="45"/>
      <c r="BL20" s="45"/>
      <c r="BS20" s="45"/>
      <c r="BT20" s="45"/>
      <c r="BU20" s="45"/>
      <c r="BV20" s="45"/>
      <c r="BW20" s="45"/>
      <c r="BX20" s="45"/>
      <c r="CE20" s="44">
        <f t="shared" si="5"/>
        <v>0</v>
      </c>
      <c r="CF20" s="36" t="s">
        <v>149</v>
      </c>
      <c r="CG20" s="36">
        <f t="shared" si="6"/>
        <v>1</v>
      </c>
      <c r="CH20" s="44">
        <f t="shared" si="7"/>
        <v>0</v>
      </c>
      <c r="CI20" s="44">
        <f t="shared" si="8"/>
        <v>0</v>
      </c>
      <c r="CJ20" s="44">
        <f t="shared" si="9"/>
        <v>0</v>
      </c>
      <c r="CK20" s="44">
        <f t="shared" si="10"/>
        <v>0</v>
      </c>
      <c r="CL20" s="44">
        <f t="shared" si="11"/>
        <v>0</v>
      </c>
      <c r="CM20" s="43"/>
    </row>
    <row r="21" spans="1:91" x14ac:dyDescent="0.4">
      <c r="A21" s="41">
        <v>4015</v>
      </c>
      <c r="B21" s="44">
        <f t="shared" si="0"/>
        <v>1</v>
      </c>
      <c r="C21" s="47" t="s">
        <v>121</v>
      </c>
      <c r="D21" s="47" t="s">
        <v>294</v>
      </c>
      <c r="E21" s="46" t="s">
        <v>215</v>
      </c>
      <c r="F21" s="52"/>
      <c r="G21" s="52"/>
      <c r="H21" s="52"/>
      <c r="I21" s="52"/>
      <c r="J21" s="52"/>
      <c r="K21" s="52"/>
      <c r="L21" s="51"/>
      <c r="M21" s="51"/>
      <c r="N21" s="51"/>
      <c r="O21" s="51"/>
      <c r="P21" s="51"/>
      <c r="Q21" s="51"/>
      <c r="R21" s="52"/>
      <c r="S21" s="52"/>
      <c r="T21" s="52"/>
      <c r="U21" s="52"/>
      <c r="V21" s="52"/>
      <c r="W21" s="52"/>
      <c r="X21" s="51"/>
      <c r="Y21" s="51"/>
      <c r="Z21" s="51"/>
      <c r="AA21" s="51"/>
      <c r="AB21" s="51"/>
      <c r="AC21" s="51"/>
      <c r="AD21" s="52"/>
      <c r="AE21" s="52"/>
      <c r="AF21" s="52"/>
      <c r="AG21" s="52"/>
      <c r="AH21" s="52"/>
      <c r="AI21" s="52"/>
      <c r="AJ21" s="51"/>
      <c r="AK21" s="51"/>
      <c r="AL21" s="51"/>
      <c r="AM21" s="51"/>
      <c r="AN21" s="51"/>
      <c r="AO21" s="51"/>
      <c r="AP21" s="44">
        <f t="shared" si="1"/>
        <v>0</v>
      </c>
      <c r="AQ21" s="36" t="s">
        <v>149</v>
      </c>
      <c r="AR21" s="36">
        <f t="shared" si="2"/>
        <v>1</v>
      </c>
      <c r="AS21" s="44">
        <f t="shared" si="3"/>
        <v>0</v>
      </c>
      <c r="AT21" s="44">
        <f t="shared" si="4"/>
        <v>0</v>
      </c>
      <c r="AU21" s="52"/>
      <c r="AV21" s="52"/>
      <c r="AW21" s="52"/>
      <c r="AX21" s="52"/>
      <c r="AY21" s="52"/>
      <c r="AZ21" s="52"/>
      <c r="BA21" s="51"/>
      <c r="BB21" s="51"/>
      <c r="BC21" s="51"/>
      <c r="BD21" s="51"/>
      <c r="BE21" s="51"/>
      <c r="BF21" s="51"/>
      <c r="BG21" s="52"/>
      <c r="BH21" s="52"/>
      <c r="BI21" s="52"/>
      <c r="BJ21" s="52"/>
      <c r="BK21" s="52"/>
      <c r="BL21" s="52"/>
      <c r="BM21" s="51"/>
      <c r="BN21" s="51"/>
      <c r="BO21" s="51"/>
      <c r="BP21" s="51"/>
      <c r="BQ21" s="51"/>
      <c r="BR21" s="51"/>
      <c r="BS21" s="52"/>
      <c r="BT21" s="52"/>
      <c r="BU21" s="52"/>
      <c r="BV21" s="52"/>
      <c r="BW21" s="52"/>
      <c r="BX21" s="52"/>
      <c r="BY21" s="51"/>
      <c r="BZ21" s="51"/>
      <c r="CA21" s="51"/>
      <c r="CB21" s="51"/>
      <c r="CC21" s="51"/>
      <c r="CD21" s="51"/>
      <c r="CE21" s="44">
        <f t="shared" si="5"/>
        <v>0</v>
      </c>
      <c r="CF21" s="36" t="s">
        <v>149</v>
      </c>
      <c r="CG21" s="36">
        <f t="shared" si="6"/>
        <v>1</v>
      </c>
      <c r="CH21" s="44">
        <f t="shared" si="7"/>
        <v>0</v>
      </c>
      <c r="CI21" s="44">
        <f t="shared" si="8"/>
        <v>0</v>
      </c>
      <c r="CJ21" s="44">
        <f t="shared" si="9"/>
        <v>0</v>
      </c>
      <c r="CK21" s="44">
        <f t="shared" si="10"/>
        <v>0</v>
      </c>
      <c r="CL21" s="44">
        <f t="shared" si="11"/>
        <v>0</v>
      </c>
      <c r="CM21" s="43"/>
    </row>
    <row r="22" spans="1:91" x14ac:dyDescent="0.4">
      <c r="A22" s="41">
        <v>4016</v>
      </c>
      <c r="B22" s="44">
        <f t="shared" si="0"/>
        <v>1</v>
      </c>
      <c r="C22" s="47" t="s">
        <v>122</v>
      </c>
      <c r="D22" s="47" t="s">
        <v>293</v>
      </c>
      <c r="E22" s="46" t="s">
        <v>215</v>
      </c>
      <c r="F22" s="45"/>
      <c r="G22" s="45"/>
      <c r="H22" s="45"/>
      <c r="I22" s="45"/>
      <c r="J22" s="45"/>
      <c r="K22" s="45"/>
      <c r="R22" s="45"/>
      <c r="S22" s="45"/>
      <c r="T22" s="45"/>
      <c r="U22" s="45"/>
      <c r="V22" s="45"/>
      <c r="W22" s="45"/>
      <c r="AD22" s="45"/>
      <c r="AE22" s="45"/>
      <c r="AF22" s="45"/>
      <c r="AG22" s="45"/>
      <c r="AH22" s="45"/>
      <c r="AI22" s="45"/>
      <c r="AP22" s="44">
        <f t="shared" si="1"/>
        <v>0</v>
      </c>
      <c r="AQ22" s="36" t="s">
        <v>149</v>
      </c>
      <c r="AR22" s="36">
        <f t="shared" si="2"/>
        <v>1</v>
      </c>
      <c r="AS22" s="44">
        <f t="shared" si="3"/>
        <v>0</v>
      </c>
      <c r="AT22" s="44">
        <f t="shared" si="4"/>
        <v>0</v>
      </c>
      <c r="AU22" s="45"/>
      <c r="AV22" s="45"/>
      <c r="AW22" s="45"/>
      <c r="AX22" s="45"/>
      <c r="AY22" s="45"/>
      <c r="AZ22" s="45"/>
      <c r="BG22" s="45"/>
      <c r="BH22" s="45"/>
      <c r="BI22" s="45"/>
      <c r="BJ22" s="45"/>
      <c r="BK22" s="45"/>
      <c r="BL22" s="45"/>
      <c r="BS22" s="45"/>
      <c r="BT22" s="45"/>
      <c r="BU22" s="45"/>
      <c r="BV22" s="45"/>
      <c r="BW22" s="45"/>
      <c r="BX22" s="45"/>
      <c r="CE22" s="44">
        <f t="shared" si="5"/>
        <v>0</v>
      </c>
      <c r="CF22" s="36" t="s">
        <v>149</v>
      </c>
      <c r="CG22" s="36">
        <f t="shared" si="6"/>
        <v>1</v>
      </c>
      <c r="CH22" s="44">
        <f t="shared" si="7"/>
        <v>0</v>
      </c>
      <c r="CI22" s="44">
        <f t="shared" si="8"/>
        <v>0</v>
      </c>
      <c r="CJ22" s="44">
        <f t="shared" si="9"/>
        <v>0</v>
      </c>
      <c r="CK22" s="44">
        <f t="shared" si="10"/>
        <v>0</v>
      </c>
      <c r="CL22" s="44">
        <f t="shared" si="11"/>
        <v>0</v>
      </c>
      <c r="CM22" s="43"/>
    </row>
    <row r="23" spans="1:91" x14ac:dyDescent="0.4">
      <c r="A23" s="41">
        <v>4017</v>
      </c>
      <c r="B23" s="44">
        <f t="shared" si="0"/>
        <v>1</v>
      </c>
      <c r="C23" s="47" t="s">
        <v>123</v>
      </c>
      <c r="D23" s="47" t="s">
        <v>292</v>
      </c>
      <c r="E23" s="46" t="s">
        <v>206</v>
      </c>
      <c r="F23" s="45"/>
      <c r="G23" s="45"/>
      <c r="H23" s="45"/>
      <c r="I23" s="45"/>
      <c r="J23" s="45"/>
      <c r="K23" s="45"/>
      <c r="R23" s="45"/>
      <c r="S23" s="45"/>
      <c r="T23" s="45"/>
      <c r="U23" s="45"/>
      <c r="V23" s="45"/>
      <c r="W23" s="45"/>
      <c r="AD23" s="45"/>
      <c r="AE23" s="45"/>
      <c r="AF23" s="45"/>
      <c r="AG23" s="45"/>
      <c r="AH23" s="45"/>
      <c r="AI23" s="45"/>
      <c r="AP23" s="44">
        <f t="shared" si="1"/>
        <v>0</v>
      </c>
      <c r="AQ23" s="36" t="s">
        <v>149</v>
      </c>
      <c r="AR23" s="36">
        <f t="shared" si="2"/>
        <v>1</v>
      </c>
      <c r="AS23" s="44">
        <f t="shared" si="3"/>
        <v>0</v>
      </c>
      <c r="AT23" s="44">
        <f t="shared" si="4"/>
        <v>0</v>
      </c>
      <c r="AU23" s="45"/>
      <c r="AV23" s="45"/>
      <c r="AW23" s="45"/>
      <c r="AX23" s="45"/>
      <c r="AY23" s="45"/>
      <c r="AZ23" s="45"/>
      <c r="BG23" s="45"/>
      <c r="BH23" s="45"/>
      <c r="BI23" s="45"/>
      <c r="BJ23" s="45"/>
      <c r="BK23" s="45"/>
      <c r="BL23" s="45"/>
      <c r="BS23" s="45"/>
      <c r="BT23" s="45"/>
      <c r="BU23" s="45"/>
      <c r="BV23" s="45"/>
      <c r="BW23" s="45"/>
      <c r="BX23" s="45"/>
      <c r="CE23" s="44">
        <f t="shared" si="5"/>
        <v>0</v>
      </c>
      <c r="CF23" s="36" t="s">
        <v>149</v>
      </c>
      <c r="CG23" s="36">
        <f t="shared" si="6"/>
        <v>1</v>
      </c>
      <c r="CH23" s="44">
        <f t="shared" si="7"/>
        <v>0</v>
      </c>
      <c r="CI23" s="44">
        <f t="shared" si="8"/>
        <v>0</v>
      </c>
      <c r="CJ23" s="44">
        <f t="shared" si="9"/>
        <v>0</v>
      </c>
      <c r="CK23" s="44">
        <f t="shared" si="10"/>
        <v>0</v>
      </c>
      <c r="CL23" s="44">
        <f t="shared" si="11"/>
        <v>0</v>
      </c>
      <c r="CM23" s="43"/>
    </row>
    <row r="24" spans="1:91" x14ac:dyDescent="0.4">
      <c r="A24" s="41">
        <v>4018</v>
      </c>
      <c r="B24" s="44">
        <f t="shared" si="0"/>
        <v>1</v>
      </c>
      <c r="C24" s="47" t="s">
        <v>124</v>
      </c>
      <c r="D24" s="47" t="s">
        <v>291</v>
      </c>
      <c r="E24" s="46" t="s">
        <v>206</v>
      </c>
      <c r="F24" s="45"/>
      <c r="G24" s="45"/>
      <c r="H24" s="45"/>
      <c r="I24" s="45"/>
      <c r="J24" s="45"/>
      <c r="K24" s="45"/>
      <c r="R24" s="45"/>
      <c r="S24" s="45"/>
      <c r="T24" s="45"/>
      <c r="U24" s="45"/>
      <c r="V24" s="45"/>
      <c r="W24" s="45"/>
      <c r="AD24" s="45"/>
      <c r="AE24" s="45"/>
      <c r="AF24" s="45"/>
      <c r="AG24" s="45"/>
      <c r="AH24" s="45"/>
      <c r="AI24" s="45"/>
      <c r="AP24" s="44">
        <f t="shared" si="1"/>
        <v>0</v>
      </c>
      <c r="AQ24" s="36" t="s">
        <v>149</v>
      </c>
      <c r="AR24" s="36">
        <f t="shared" si="2"/>
        <v>1</v>
      </c>
      <c r="AS24" s="44">
        <f t="shared" si="3"/>
        <v>0</v>
      </c>
      <c r="AT24" s="44">
        <f t="shared" si="4"/>
        <v>0</v>
      </c>
      <c r="AU24" s="45"/>
      <c r="AV24" s="45"/>
      <c r="AW24" s="45"/>
      <c r="AX24" s="45"/>
      <c r="AY24" s="45"/>
      <c r="AZ24" s="45"/>
      <c r="BG24" s="45"/>
      <c r="BH24" s="45"/>
      <c r="BI24" s="45"/>
      <c r="BJ24" s="45"/>
      <c r="BK24" s="45"/>
      <c r="BL24" s="45"/>
      <c r="BS24" s="45"/>
      <c r="BT24" s="45"/>
      <c r="BU24" s="45"/>
      <c r="BV24" s="45"/>
      <c r="BW24" s="45"/>
      <c r="BX24" s="45"/>
      <c r="CE24" s="44">
        <f t="shared" si="5"/>
        <v>0</v>
      </c>
      <c r="CF24" s="36" t="s">
        <v>149</v>
      </c>
      <c r="CG24" s="36">
        <f t="shared" si="6"/>
        <v>1</v>
      </c>
      <c r="CH24" s="44">
        <f t="shared" si="7"/>
        <v>0</v>
      </c>
      <c r="CI24" s="44">
        <f t="shared" si="8"/>
        <v>0</v>
      </c>
      <c r="CJ24" s="44">
        <f t="shared" si="9"/>
        <v>0</v>
      </c>
      <c r="CK24" s="44">
        <f t="shared" si="10"/>
        <v>0</v>
      </c>
      <c r="CL24" s="44">
        <f t="shared" si="11"/>
        <v>0</v>
      </c>
      <c r="CM24" s="43"/>
    </row>
    <row r="25" spans="1:91" s="48" customFormat="1" x14ac:dyDescent="0.4">
      <c r="A25" s="41">
        <v>4019</v>
      </c>
      <c r="B25" s="44">
        <f t="shared" si="0"/>
        <v>1</v>
      </c>
      <c r="C25" s="47" t="s">
        <v>125</v>
      </c>
      <c r="D25" s="47" t="s">
        <v>290</v>
      </c>
      <c r="E25" s="46" t="s">
        <v>206</v>
      </c>
      <c r="F25" s="45"/>
      <c r="G25" s="45"/>
      <c r="H25" s="45"/>
      <c r="I25" s="45"/>
      <c r="J25" s="45"/>
      <c r="K25" s="45"/>
      <c r="L25" s="41"/>
      <c r="M25" s="41"/>
      <c r="N25" s="41"/>
      <c r="O25" s="41"/>
      <c r="P25" s="41"/>
      <c r="Q25" s="41"/>
      <c r="R25" s="45"/>
      <c r="S25" s="45"/>
      <c r="T25" s="45"/>
      <c r="U25" s="45"/>
      <c r="V25" s="45"/>
      <c r="W25" s="45"/>
      <c r="X25" s="41"/>
      <c r="Y25" s="41"/>
      <c r="Z25" s="41"/>
      <c r="AA25" s="41"/>
      <c r="AB25" s="41"/>
      <c r="AC25" s="41"/>
      <c r="AD25" s="45"/>
      <c r="AE25" s="45"/>
      <c r="AF25" s="45"/>
      <c r="AG25" s="45"/>
      <c r="AH25" s="45"/>
      <c r="AI25" s="45"/>
      <c r="AJ25" s="41"/>
      <c r="AK25" s="41"/>
      <c r="AL25" s="41"/>
      <c r="AM25" s="41"/>
      <c r="AN25" s="41"/>
      <c r="AO25" s="41"/>
      <c r="AP25" s="44">
        <f t="shared" si="1"/>
        <v>0</v>
      </c>
      <c r="AQ25" s="36" t="s">
        <v>149</v>
      </c>
      <c r="AR25" s="36">
        <f t="shared" si="2"/>
        <v>1</v>
      </c>
      <c r="AS25" s="44">
        <f t="shared" si="3"/>
        <v>0</v>
      </c>
      <c r="AT25" s="44">
        <f t="shared" si="4"/>
        <v>0</v>
      </c>
      <c r="AU25" s="45"/>
      <c r="AV25" s="45"/>
      <c r="AW25" s="45"/>
      <c r="AX25" s="45"/>
      <c r="AY25" s="45"/>
      <c r="AZ25" s="45"/>
      <c r="BA25" s="41"/>
      <c r="BB25" s="41"/>
      <c r="BC25" s="41"/>
      <c r="BD25" s="41"/>
      <c r="BE25" s="41"/>
      <c r="BF25" s="41"/>
      <c r="BG25" s="45"/>
      <c r="BH25" s="45"/>
      <c r="BI25" s="45"/>
      <c r="BJ25" s="45"/>
      <c r="BK25" s="45"/>
      <c r="BL25" s="45"/>
      <c r="BM25" s="41"/>
      <c r="BN25" s="41"/>
      <c r="BO25" s="41"/>
      <c r="BP25" s="41"/>
      <c r="BQ25" s="41"/>
      <c r="BR25" s="41"/>
      <c r="BS25" s="45"/>
      <c r="BT25" s="45"/>
      <c r="BU25" s="45"/>
      <c r="BV25" s="45"/>
      <c r="BW25" s="45"/>
      <c r="BX25" s="45"/>
      <c r="BY25" s="41"/>
      <c r="BZ25" s="41"/>
      <c r="CA25" s="41"/>
      <c r="CB25" s="41"/>
      <c r="CC25" s="41"/>
      <c r="CD25" s="41"/>
      <c r="CE25" s="44">
        <f t="shared" si="5"/>
        <v>0</v>
      </c>
      <c r="CF25" s="36" t="s">
        <v>149</v>
      </c>
      <c r="CG25" s="36">
        <f t="shared" si="6"/>
        <v>1</v>
      </c>
      <c r="CH25" s="44">
        <f t="shared" si="7"/>
        <v>0</v>
      </c>
      <c r="CI25" s="44">
        <f t="shared" si="8"/>
        <v>0</v>
      </c>
      <c r="CJ25" s="44">
        <f t="shared" si="9"/>
        <v>0</v>
      </c>
      <c r="CK25" s="44">
        <f t="shared" si="10"/>
        <v>0</v>
      </c>
      <c r="CL25" s="44">
        <f t="shared" si="11"/>
        <v>0</v>
      </c>
      <c r="CM25" s="56"/>
    </row>
    <row r="26" spans="1:91" x14ac:dyDescent="0.4">
      <c r="A26" s="41">
        <v>4020</v>
      </c>
      <c r="B26" s="44">
        <f t="shared" si="0"/>
        <v>1</v>
      </c>
      <c r="C26" s="47" t="s">
        <v>126</v>
      </c>
      <c r="D26" s="47" t="s">
        <v>289</v>
      </c>
      <c r="E26" s="46" t="s">
        <v>206</v>
      </c>
      <c r="F26" s="45"/>
      <c r="G26" s="45"/>
      <c r="H26" s="45"/>
      <c r="I26" s="45"/>
      <c r="J26" s="45"/>
      <c r="K26" s="45"/>
      <c r="R26" s="45"/>
      <c r="S26" s="45"/>
      <c r="T26" s="45"/>
      <c r="U26" s="45"/>
      <c r="V26" s="45"/>
      <c r="W26" s="45"/>
      <c r="AD26" s="45"/>
      <c r="AE26" s="45"/>
      <c r="AF26" s="45"/>
      <c r="AG26" s="45"/>
      <c r="AH26" s="45"/>
      <c r="AI26" s="45"/>
      <c r="AP26" s="44">
        <f t="shared" si="1"/>
        <v>0</v>
      </c>
      <c r="AQ26" s="36" t="s">
        <v>149</v>
      </c>
      <c r="AR26" s="36">
        <f t="shared" si="2"/>
        <v>1</v>
      </c>
      <c r="AS26" s="44">
        <f t="shared" si="3"/>
        <v>0</v>
      </c>
      <c r="AT26" s="44">
        <f t="shared" si="4"/>
        <v>0</v>
      </c>
      <c r="AU26" s="45"/>
      <c r="AV26" s="45"/>
      <c r="AW26" s="45"/>
      <c r="AX26" s="45"/>
      <c r="AY26" s="45"/>
      <c r="AZ26" s="45"/>
      <c r="BG26" s="45"/>
      <c r="BH26" s="45"/>
      <c r="BI26" s="45"/>
      <c r="BJ26" s="45"/>
      <c r="BK26" s="45"/>
      <c r="BL26" s="45"/>
      <c r="BS26" s="45"/>
      <c r="BT26" s="45"/>
      <c r="BU26" s="45"/>
      <c r="BV26" s="45"/>
      <c r="BW26" s="45"/>
      <c r="BX26" s="45"/>
      <c r="CE26" s="44">
        <f t="shared" si="5"/>
        <v>0</v>
      </c>
      <c r="CF26" s="36" t="s">
        <v>149</v>
      </c>
      <c r="CG26" s="36">
        <f t="shared" si="6"/>
        <v>1</v>
      </c>
      <c r="CH26" s="44">
        <f t="shared" si="7"/>
        <v>0</v>
      </c>
      <c r="CI26" s="44">
        <f t="shared" si="8"/>
        <v>0</v>
      </c>
      <c r="CJ26" s="44">
        <f t="shared" si="9"/>
        <v>0</v>
      </c>
      <c r="CK26" s="44">
        <f t="shared" si="10"/>
        <v>0</v>
      </c>
      <c r="CL26" s="44">
        <f t="shared" si="11"/>
        <v>0</v>
      </c>
      <c r="CM26" s="43"/>
    </row>
    <row r="27" spans="1:91" x14ac:dyDescent="0.4">
      <c r="A27" s="41">
        <v>4021</v>
      </c>
      <c r="B27" s="44">
        <f t="shared" si="0"/>
        <v>1</v>
      </c>
      <c r="C27" s="47" t="s">
        <v>127</v>
      </c>
      <c r="D27" s="47" t="s">
        <v>288</v>
      </c>
      <c r="E27" s="46" t="s">
        <v>197</v>
      </c>
      <c r="F27" s="45"/>
      <c r="G27" s="45"/>
      <c r="H27" s="45"/>
      <c r="I27" s="45"/>
      <c r="J27" s="45"/>
      <c r="K27" s="45"/>
      <c r="R27" s="45"/>
      <c r="S27" s="45"/>
      <c r="T27" s="45"/>
      <c r="U27" s="45"/>
      <c r="V27" s="45"/>
      <c r="W27" s="45"/>
      <c r="AD27" s="45"/>
      <c r="AE27" s="45"/>
      <c r="AF27" s="45"/>
      <c r="AG27" s="45"/>
      <c r="AH27" s="45"/>
      <c r="AI27" s="45"/>
      <c r="AP27" s="44">
        <f t="shared" si="1"/>
        <v>0</v>
      </c>
      <c r="AQ27" s="36" t="s">
        <v>149</v>
      </c>
      <c r="AR27" s="36">
        <f t="shared" si="2"/>
        <v>1</v>
      </c>
      <c r="AS27" s="44">
        <f t="shared" si="3"/>
        <v>0</v>
      </c>
      <c r="AT27" s="44">
        <f t="shared" si="4"/>
        <v>0</v>
      </c>
      <c r="AU27" s="45"/>
      <c r="AV27" s="45"/>
      <c r="AW27" s="45"/>
      <c r="AX27" s="45"/>
      <c r="AY27" s="45"/>
      <c r="AZ27" s="45"/>
      <c r="BG27" s="45"/>
      <c r="BH27" s="45"/>
      <c r="BI27" s="45"/>
      <c r="BJ27" s="45"/>
      <c r="BK27" s="45"/>
      <c r="BL27" s="45"/>
      <c r="BS27" s="45"/>
      <c r="BT27" s="45"/>
      <c r="BU27" s="45"/>
      <c r="BV27" s="45"/>
      <c r="BW27" s="45"/>
      <c r="BX27" s="45"/>
      <c r="CE27" s="44">
        <f t="shared" si="5"/>
        <v>0</v>
      </c>
      <c r="CF27" s="36" t="s">
        <v>149</v>
      </c>
      <c r="CG27" s="36">
        <f t="shared" si="6"/>
        <v>1</v>
      </c>
      <c r="CH27" s="44">
        <f t="shared" si="7"/>
        <v>0</v>
      </c>
      <c r="CI27" s="44">
        <f t="shared" si="8"/>
        <v>0</v>
      </c>
      <c r="CJ27" s="44">
        <f t="shared" si="9"/>
        <v>0</v>
      </c>
      <c r="CK27" s="44">
        <f t="shared" si="10"/>
        <v>0</v>
      </c>
      <c r="CL27" s="44">
        <f t="shared" si="11"/>
        <v>0</v>
      </c>
      <c r="CM27" s="43"/>
    </row>
    <row r="28" spans="1:91" x14ac:dyDescent="0.4">
      <c r="A28" s="41">
        <v>4022</v>
      </c>
      <c r="B28" s="44">
        <f t="shared" si="0"/>
        <v>1</v>
      </c>
      <c r="C28" s="47" t="s">
        <v>128</v>
      </c>
      <c r="D28" s="47" t="s">
        <v>287</v>
      </c>
      <c r="E28" s="46" t="s">
        <v>284</v>
      </c>
      <c r="F28" s="45"/>
      <c r="G28" s="45"/>
      <c r="H28" s="45"/>
      <c r="I28" s="45"/>
      <c r="J28" s="45"/>
      <c r="K28" s="45"/>
      <c r="R28" s="45"/>
      <c r="S28" s="45"/>
      <c r="T28" s="45"/>
      <c r="U28" s="45"/>
      <c r="V28" s="45"/>
      <c r="W28" s="45"/>
      <c r="AD28" s="45"/>
      <c r="AE28" s="45"/>
      <c r="AF28" s="45"/>
      <c r="AG28" s="45"/>
      <c r="AH28" s="45"/>
      <c r="AI28" s="45"/>
      <c r="AP28" s="44">
        <f t="shared" si="1"/>
        <v>0</v>
      </c>
      <c r="AQ28" s="36" t="s">
        <v>149</v>
      </c>
      <c r="AR28" s="36">
        <f t="shared" si="2"/>
        <v>1</v>
      </c>
      <c r="AS28" s="44">
        <f t="shared" si="3"/>
        <v>0</v>
      </c>
      <c r="AT28" s="44">
        <f t="shared" si="4"/>
        <v>0</v>
      </c>
      <c r="AU28" s="45"/>
      <c r="AV28" s="45"/>
      <c r="AW28" s="45"/>
      <c r="AX28" s="45"/>
      <c r="AY28" s="45"/>
      <c r="AZ28" s="45"/>
      <c r="BG28" s="45"/>
      <c r="BH28" s="45"/>
      <c r="BI28" s="45"/>
      <c r="BJ28" s="45"/>
      <c r="BK28" s="45"/>
      <c r="BL28" s="45"/>
      <c r="BS28" s="45"/>
      <c r="BT28" s="45"/>
      <c r="BU28" s="45"/>
      <c r="BV28" s="45"/>
      <c r="BW28" s="45"/>
      <c r="BX28" s="45"/>
      <c r="CE28" s="44">
        <f t="shared" si="5"/>
        <v>0</v>
      </c>
      <c r="CF28" s="36" t="s">
        <v>149</v>
      </c>
      <c r="CG28" s="36">
        <f t="shared" si="6"/>
        <v>1</v>
      </c>
      <c r="CH28" s="44">
        <f t="shared" si="7"/>
        <v>0</v>
      </c>
      <c r="CI28" s="44">
        <f t="shared" si="8"/>
        <v>0</v>
      </c>
      <c r="CJ28" s="44">
        <f t="shared" si="9"/>
        <v>0</v>
      </c>
      <c r="CK28" s="44">
        <f t="shared" si="10"/>
        <v>0</v>
      </c>
      <c r="CL28" s="44">
        <f t="shared" si="11"/>
        <v>0</v>
      </c>
      <c r="CM28" s="43"/>
    </row>
    <row r="29" spans="1:91" s="48" customFormat="1" x14ac:dyDescent="0.4">
      <c r="A29" s="41">
        <v>4023</v>
      </c>
      <c r="B29" s="44">
        <f t="shared" si="0"/>
        <v>1</v>
      </c>
      <c r="C29" s="47" t="s">
        <v>129</v>
      </c>
      <c r="D29" s="47" t="s">
        <v>286</v>
      </c>
      <c r="E29" s="46" t="s">
        <v>284</v>
      </c>
      <c r="F29" s="52"/>
      <c r="G29" s="52"/>
      <c r="H29" s="52"/>
      <c r="I29" s="52"/>
      <c r="J29" s="52"/>
      <c r="K29" s="52"/>
      <c r="L29" s="51"/>
      <c r="M29" s="51"/>
      <c r="N29" s="51"/>
      <c r="O29" s="51"/>
      <c r="P29" s="51"/>
      <c r="Q29" s="51"/>
      <c r="R29" s="52"/>
      <c r="S29" s="52"/>
      <c r="T29" s="52"/>
      <c r="U29" s="52"/>
      <c r="V29" s="52"/>
      <c r="W29" s="52"/>
      <c r="X29" s="51"/>
      <c r="Y29" s="51"/>
      <c r="Z29" s="51"/>
      <c r="AA29" s="51"/>
      <c r="AB29" s="51"/>
      <c r="AC29" s="51"/>
      <c r="AD29" s="52"/>
      <c r="AE29" s="52"/>
      <c r="AF29" s="52"/>
      <c r="AG29" s="52"/>
      <c r="AH29" s="52"/>
      <c r="AI29" s="52"/>
      <c r="AJ29" s="51"/>
      <c r="AK29" s="51"/>
      <c r="AL29" s="51"/>
      <c r="AM29" s="51"/>
      <c r="AN29" s="51"/>
      <c r="AO29" s="51"/>
      <c r="AP29" s="44">
        <f t="shared" si="1"/>
        <v>0</v>
      </c>
      <c r="AQ29" s="36" t="s">
        <v>149</v>
      </c>
      <c r="AR29" s="36">
        <f t="shared" si="2"/>
        <v>1</v>
      </c>
      <c r="AS29" s="44">
        <f t="shared" si="3"/>
        <v>0</v>
      </c>
      <c r="AT29" s="44">
        <f t="shared" si="4"/>
        <v>0</v>
      </c>
      <c r="AU29" s="52"/>
      <c r="AV29" s="52"/>
      <c r="AW29" s="52"/>
      <c r="AX29" s="52"/>
      <c r="AY29" s="52"/>
      <c r="AZ29" s="52"/>
      <c r="BA29" s="51"/>
      <c r="BB29" s="51"/>
      <c r="BC29" s="51"/>
      <c r="BD29" s="51"/>
      <c r="BE29" s="51"/>
      <c r="BF29" s="51"/>
      <c r="BG29" s="52"/>
      <c r="BH29" s="52"/>
      <c r="BI29" s="52"/>
      <c r="BJ29" s="52"/>
      <c r="BK29" s="52"/>
      <c r="BL29" s="52"/>
      <c r="BM29" s="51"/>
      <c r="BN29" s="51"/>
      <c r="BO29" s="51"/>
      <c r="BP29" s="51"/>
      <c r="BQ29" s="51"/>
      <c r="BR29" s="51"/>
      <c r="BS29" s="52"/>
      <c r="BT29" s="52"/>
      <c r="BU29" s="52"/>
      <c r="BV29" s="52"/>
      <c r="BW29" s="52"/>
      <c r="BX29" s="52"/>
      <c r="BY29" s="51"/>
      <c r="BZ29" s="51"/>
      <c r="CA29" s="51"/>
      <c r="CB29" s="51"/>
      <c r="CC29" s="51"/>
      <c r="CD29" s="51"/>
      <c r="CE29" s="44">
        <f t="shared" si="5"/>
        <v>0</v>
      </c>
      <c r="CF29" s="36" t="s">
        <v>149</v>
      </c>
      <c r="CG29" s="36">
        <f t="shared" si="6"/>
        <v>1</v>
      </c>
      <c r="CH29" s="44">
        <f t="shared" si="7"/>
        <v>0</v>
      </c>
      <c r="CI29" s="44">
        <f t="shared" si="8"/>
        <v>0</v>
      </c>
      <c r="CJ29" s="44">
        <f t="shared" si="9"/>
        <v>0</v>
      </c>
      <c r="CK29" s="44">
        <f t="shared" si="10"/>
        <v>0</v>
      </c>
      <c r="CL29" s="44">
        <f t="shared" si="11"/>
        <v>0</v>
      </c>
      <c r="CM29" s="56"/>
    </row>
    <row r="30" spans="1:91" x14ac:dyDescent="0.4">
      <c r="A30" s="41">
        <v>4024</v>
      </c>
      <c r="B30" s="44">
        <f t="shared" si="0"/>
        <v>1</v>
      </c>
      <c r="C30" s="47" t="s">
        <v>130</v>
      </c>
      <c r="D30" s="47" t="s">
        <v>285</v>
      </c>
      <c r="E30" s="46" t="s">
        <v>284</v>
      </c>
      <c r="F30" s="45"/>
      <c r="G30" s="45"/>
      <c r="H30" s="45"/>
      <c r="I30" s="45"/>
      <c r="J30" s="45"/>
      <c r="K30" s="45"/>
      <c r="R30" s="45"/>
      <c r="S30" s="45"/>
      <c r="T30" s="45"/>
      <c r="U30" s="45"/>
      <c r="V30" s="45"/>
      <c r="W30" s="45"/>
      <c r="AD30" s="45"/>
      <c r="AE30" s="45"/>
      <c r="AF30" s="45"/>
      <c r="AG30" s="45"/>
      <c r="AH30" s="45"/>
      <c r="AI30" s="45"/>
      <c r="AP30" s="44">
        <f t="shared" si="1"/>
        <v>0</v>
      </c>
      <c r="AQ30" s="36" t="s">
        <v>149</v>
      </c>
      <c r="AR30" s="36">
        <f t="shared" si="2"/>
        <v>1</v>
      </c>
      <c r="AS30" s="44">
        <f t="shared" si="3"/>
        <v>0</v>
      </c>
      <c r="AT30" s="44">
        <f t="shared" si="4"/>
        <v>0</v>
      </c>
      <c r="AU30" s="45"/>
      <c r="AV30" s="45"/>
      <c r="AW30" s="45"/>
      <c r="AX30" s="45"/>
      <c r="AY30" s="45"/>
      <c r="AZ30" s="45"/>
      <c r="BG30" s="45"/>
      <c r="BH30" s="45"/>
      <c r="BI30" s="45"/>
      <c r="BJ30" s="45"/>
      <c r="BK30" s="45"/>
      <c r="BL30" s="45"/>
      <c r="BS30" s="45"/>
      <c r="BT30" s="45"/>
      <c r="BU30" s="45"/>
      <c r="BV30" s="45"/>
      <c r="BW30" s="45"/>
      <c r="BX30" s="45"/>
      <c r="CE30" s="44">
        <f t="shared" si="5"/>
        <v>0</v>
      </c>
      <c r="CF30" s="36" t="s">
        <v>149</v>
      </c>
      <c r="CG30" s="36">
        <f t="shared" si="6"/>
        <v>1</v>
      </c>
      <c r="CH30" s="44">
        <f t="shared" si="7"/>
        <v>0</v>
      </c>
      <c r="CI30" s="44">
        <f t="shared" si="8"/>
        <v>0</v>
      </c>
      <c r="CJ30" s="44">
        <f t="shared" si="9"/>
        <v>0</v>
      </c>
      <c r="CK30" s="44">
        <f t="shared" si="10"/>
        <v>0</v>
      </c>
      <c r="CL30" s="44">
        <f t="shared" si="11"/>
        <v>0</v>
      </c>
      <c r="CM30" s="43"/>
    </row>
    <row r="31" spans="1:91" x14ac:dyDescent="0.4">
      <c r="A31" s="41">
        <v>4025</v>
      </c>
      <c r="B31" s="44">
        <f t="shared" si="0"/>
        <v>1</v>
      </c>
      <c r="C31" s="47" t="s">
        <v>132</v>
      </c>
      <c r="D31" s="47" t="s">
        <v>283</v>
      </c>
      <c r="E31" s="46" t="s">
        <v>316</v>
      </c>
      <c r="F31" s="45"/>
      <c r="G31" s="45"/>
      <c r="H31" s="45"/>
      <c r="I31" s="45"/>
      <c r="J31" s="45"/>
      <c r="K31" s="45"/>
      <c r="R31" s="45"/>
      <c r="S31" s="45"/>
      <c r="T31" s="45"/>
      <c r="U31" s="45"/>
      <c r="V31" s="45"/>
      <c r="W31" s="45"/>
      <c r="AD31" s="45"/>
      <c r="AE31" s="45"/>
      <c r="AF31" s="45"/>
      <c r="AG31" s="45"/>
      <c r="AH31" s="45"/>
      <c r="AI31" s="45"/>
      <c r="AP31" s="44">
        <f t="shared" si="1"/>
        <v>0</v>
      </c>
      <c r="AQ31" s="36" t="s">
        <v>149</v>
      </c>
      <c r="AR31" s="36">
        <f t="shared" si="2"/>
        <v>1</v>
      </c>
      <c r="AS31" s="44">
        <f t="shared" si="3"/>
        <v>0</v>
      </c>
      <c r="AT31" s="44">
        <f t="shared" si="4"/>
        <v>0</v>
      </c>
      <c r="AU31" s="45"/>
      <c r="AV31" s="45"/>
      <c r="AW31" s="45"/>
      <c r="AX31" s="45"/>
      <c r="AY31" s="45"/>
      <c r="AZ31" s="45"/>
      <c r="BG31" s="45"/>
      <c r="BH31" s="45"/>
      <c r="BI31" s="45"/>
      <c r="BJ31" s="45"/>
      <c r="BK31" s="45"/>
      <c r="BL31" s="45"/>
      <c r="BS31" s="45"/>
      <c r="BT31" s="45"/>
      <c r="BU31" s="45"/>
      <c r="BV31" s="45"/>
      <c r="BW31" s="45"/>
      <c r="BX31" s="45"/>
      <c r="CE31" s="44">
        <f t="shared" si="5"/>
        <v>0</v>
      </c>
      <c r="CF31" s="36" t="s">
        <v>149</v>
      </c>
      <c r="CG31" s="36">
        <f t="shared" si="6"/>
        <v>1</v>
      </c>
      <c r="CH31" s="44">
        <f t="shared" si="7"/>
        <v>0</v>
      </c>
      <c r="CI31" s="44">
        <f t="shared" si="8"/>
        <v>0</v>
      </c>
      <c r="CJ31" s="44">
        <f t="shared" si="9"/>
        <v>0</v>
      </c>
      <c r="CK31" s="44">
        <f t="shared" si="10"/>
        <v>0</v>
      </c>
      <c r="CL31" s="44">
        <f t="shared" si="11"/>
        <v>0</v>
      </c>
      <c r="CM31" s="43"/>
    </row>
    <row r="32" spans="1:91" x14ac:dyDescent="0.4">
      <c r="A32" s="41">
        <v>4026</v>
      </c>
      <c r="B32" s="44">
        <f t="shared" si="0"/>
        <v>1</v>
      </c>
      <c r="C32" s="47" t="s">
        <v>133</v>
      </c>
      <c r="D32" s="47" t="s">
        <v>282</v>
      </c>
      <c r="E32" s="46" t="s">
        <v>316</v>
      </c>
      <c r="F32" s="45"/>
      <c r="G32" s="45"/>
      <c r="H32" s="45"/>
      <c r="I32" s="45"/>
      <c r="J32" s="45"/>
      <c r="K32" s="45"/>
      <c r="R32" s="45"/>
      <c r="S32" s="45"/>
      <c r="T32" s="45"/>
      <c r="U32" s="45"/>
      <c r="V32" s="45"/>
      <c r="W32" s="45"/>
      <c r="AD32" s="45"/>
      <c r="AE32" s="45"/>
      <c r="AF32" s="45"/>
      <c r="AG32" s="45"/>
      <c r="AH32" s="45"/>
      <c r="AI32" s="45"/>
      <c r="AP32" s="44">
        <f t="shared" si="1"/>
        <v>0</v>
      </c>
      <c r="AQ32" s="36" t="s">
        <v>149</v>
      </c>
      <c r="AR32" s="36">
        <f t="shared" si="2"/>
        <v>1</v>
      </c>
      <c r="AS32" s="44">
        <f t="shared" si="3"/>
        <v>0</v>
      </c>
      <c r="AT32" s="44">
        <f t="shared" si="4"/>
        <v>0</v>
      </c>
      <c r="AU32" s="45"/>
      <c r="AV32" s="45"/>
      <c r="AW32" s="45"/>
      <c r="AX32" s="45"/>
      <c r="AY32" s="45"/>
      <c r="AZ32" s="45"/>
      <c r="BG32" s="45"/>
      <c r="BH32" s="45"/>
      <c r="BI32" s="45"/>
      <c r="BJ32" s="45"/>
      <c r="BK32" s="45"/>
      <c r="BL32" s="45"/>
      <c r="BS32" s="45"/>
      <c r="BT32" s="45"/>
      <c r="BU32" s="45"/>
      <c r="BV32" s="45"/>
      <c r="BW32" s="45"/>
      <c r="BX32" s="45"/>
      <c r="CE32" s="44">
        <f t="shared" si="5"/>
        <v>0</v>
      </c>
      <c r="CF32" s="36" t="s">
        <v>149</v>
      </c>
      <c r="CG32" s="36">
        <f t="shared" si="6"/>
        <v>1</v>
      </c>
      <c r="CH32" s="44">
        <f t="shared" si="7"/>
        <v>0</v>
      </c>
      <c r="CI32" s="44">
        <f t="shared" si="8"/>
        <v>0</v>
      </c>
      <c r="CJ32" s="44">
        <f t="shared" si="9"/>
        <v>0</v>
      </c>
      <c r="CK32" s="44">
        <f t="shared" si="10"/>
        <v>0</v>
      </c>
      <c r="CL32" s="44">
        <f t="shared" si="11"/>
        <v>0</v>
      </c>
      <c r="CM32" s="43"/>
    </row>
    <row r="33" spans="1:91" x14ac:dyDescent="0.4">
      <c r="A33" s="41">
        <v>4027</v>
      </c>
      <c r="B33" s="44">
        <f t="shared" si="0"/>
        <v>1</v>
      </c>
      <c r="C33" s="47" t="s">
        <v>134</v>
      </c>
      <c r="D33" s="47" t="s">
        <v>281</v>
      </c>
      <c r="E33" s="46" t="s">
        <v>316</v>
      </c>
      <c r="F33" s="45"/>
      <c r="G33" s="45"/>
      <c r="H33" s="45"/>
      <c r="I33" s="45"/>
      <c r="J33" s="45"/>
      <c r="K33" s="45"/>
      <c r="R33" s="45"/>
      <c r="S33" s="45"/>
      <c r="T33" s="45"/>
      <c r="U33" s="45"/>
      <c r="V33" s="45"/>
      <c r="W33" s="45"/>
      <c r="AD33" s="45"/>
      <c r="AE33" s="45"/>
      <c r="AF33" s="45"/>
      <c r="AG33" s="45"/>
      <c r="AH33" s="45"/>
      <c r="AI33" s="45"/>
      <c r="AP33" s="44">
        <f t="shared" si="1"/>
        <v>0</v>
      </c>
      <c r="AQ33" s="36" t="s">
        <v>149</v>
      </c>
      <c r="AR33" s="36">
        <f t="shared" si="2"/>
        <v>1</v>
      </c>
      <c r="AS33" s="44">
        <f t="shared" si="3"/>
        <v>0</v>
      </c>
      <c r="AT33" s="44">
        <f t="shared" si="4"/>
        <v>0</v>
      </c>
      <c r="AU33" s="45"/>
      <c r="AV33" s="45"/>
      <c r="AW33" s="45"/>
      <c r="AX33" s="45"/>
      <c r="AY33" s="45"/>
      <c r="AZ33" s="45"/>
      <c r="BG33" s="45"/>
      <c r="BH33" s="45"/>
      <c r="BI33" s="45"/>
      <c r="BJ33" s="45"/>
      <c r="BK33" s="45"/>
      <c r="BL33" s="45"/>
      <c r="BS33" s="45"/>
      <c r="BT33" s="45"/>
      <c r="BU33" s="45"/>
      <c r="BV33" s="45"/>
      <c r="BW33" s="45"/>
      <c r="BX33" s="45"/>
      <c r="CE33" s="44">
        <f t="shared" si="5"/>
        <v>0</v>
      </c>
      <c r="CF33" s="36" t="s">
        <v>149</v>
      </c>
      <c r="CG33" s="36">
        <f t="shared" si="6"/>
        <v>1</v>
      </c>
      <c r="CH33" s="44">
        <f t="shared" si="7"/>
        <v>0</v>
      </c>
      <c r="CI33" s="44">
        <f t="shared" si="8"/>
        <v>0</v>
      </c>
      <c r="CJ33" s="44">
        <f t="shared" si="9"/>
        <v>0</v>
      </c>
      <c r="CK33" s="44">
        <f t="shared" si="10"/>
        <v>0</v>
      </c>
      <c r="CL33" s="44">
        <f t="shared" si="11"/>
        <v>0</v>
      </c>
      <c r="CM33" s="43"/>
    </row>
    <row r="34" spans="1:91" x14ac:dyDescent="0.4">
      <c r="A34" s="41">
        <v>4028</v>
      </c>
      <c r="B34" s="44">
        <f t="shared" si="0"/>
        <v>1</v>
      </c>
      <c r="C34" s="47" t="s">
        <v>135</v>
      </c>
      <c r="D34" s="47" t="s">
        <v>280</v>
      </c>
      <c r="E34" s="46" t="s">
        <v>146</v>
      </c>
      <c r="F34" s="45"/>
      <c r="G34" s="45"/>
      <c r="H34" s="45"/>
      <c r="I34" s="45"/>
      <c r="J34" s="45"/>
      <c r="K34" s="45"/>
      <c r="R34" s="45"/>
      <c r="S34" s="45"/>
      <c r="T34" s="45"/>
      <c r="U34" s="45"/>
      <c r="V34" s="45"/>
      <c r="W34" s="45"/>
      <c r="AD34" s="45"/>
      <c r="AE34" s="45"/>
      <c r="AF34" s="45"/>
      <c r="AG34" s="45"/>
      <c r="AH34" s="45"/>
      <c r="AI34" s="45"/>
      <c r="AP34" s="44">
        <f t="shared" si="1"/>
        <v>0</v>
      </c>
      <c r="AQ34" s="36" t="s">
        <v>149</v>
      </c>
      <c r="AR34" s="36">
        <f t="shared" si="2"/>
        <v>1</v>
      </c>
      <c r="AS34" s="44">
        <f t="shared" si="3"/>
        <v>0</v>
      </c>
      <c r="AT34" s="44">
        <f t="shared" si="4"/>
        <v>0</v>
      </c>
      <c r="AU34" s="45"/>
      <c r="AV34" s="45"/>
      <c r="AW34" s="45"/>
      <c r="AX34" s="45"/>
      <c r="AY34" s="45"/>
      <c r="AZ34" s="45"/>
      <c r="BG34" s="45"/>
      <c r="BH34" s="45"/>
      <c r="BI34" s="45"/>
      <c r="BJ34" s="45"/>
      <c r="BK34" s="45"/>
      <c r="BL34" s="45"/>
      <c r="BS34" s="45"/>
      <c r="BT34" s="45"/>
      <c r="BU34" s="45"/>
      <c r="BV34" s="45"/>
      <c r="BW34" s="45"/>
      <c r="BX34" s="45"/>
      <c r="CE34" s="44">
        <f t="shared" si="5"/>
        <v>0</v>
      </c>
      <c r="CF34" s="36" t="s">
        <v>149</v>
      </c>
      <c r="CG34" s="36">
        <f t="shared" si="6"/>
        <v>1</v>
      </c>
      <c r="CH34" s="44">
        <f t="shared" si="7"/>
        <v>0</v>
      </c>
      <c r="CI34" s="44">
        <f t="shared" si="8"/>
        <v>0</v>
      </c>
      <c r="CJ34" s="44">
        <f t="shared" si="9"/>
        <v>0</v>
      </c>
      <c r="CK34" s="44">
        <f t="shared" si="10"/>
        <v>0</v>
      </c>
      <c r="CL34" s="44">
        <f t="shared" si="11"/>
        <v>0</v>
      </c>
      <c r="CM34" s="43"/>
    </row>
    <row r="35" spans="1:91" x14ac:dyDescent="0.4">
      <c r="A35" s="41">
        <v>4029</v>
      </c>
      <c r="B35" s="44">
        <f t="shared" si="0"/>
        <v>1</v>
      </c>
      <c r="C35" s="47" t="s">
        <v>136</v>
      </c>
      <c r="D35" s="47" t="s">
        <v>279</v>
      </c>
      <c r="E35" s="46" t="s">
        <v>146</v>
      </c>
      <c r="F35" s="45"/>
      <c r="G35" s="45"/>
      <c r="H35" s="45"/>
      <c r="I35" s="45"/>
      <c r="J35" s="45"/>
      <c r="K35" s="45"/>
      <c r="R35" s="45"/>
      <c r="S35" s="45"/>
      <c r="T35" s="45"/>
      <c r="U35" s="45"/>
      <c r="V35" s="45"/>
      <c r="W35" s="45"/>
      <c r="AD35" s="45"/>
      <c r="AE35" s="45"/>
      <c r="AF35" s="45"/>
      <c r="AG35" s="45"/>
      <c r="AH35" s="45"/>
      <c r="AI35" s="45"/>
      <c r="AP35" s="44">
        <f t="shared" si="1"/>
        <v>0</v>
      </c>
      <c r="AQ35" s="36" t="s">
        <v>149</v>
      </c>
      <c r="AR35" s="36">
        <f t="shared" si="2"/>
        <v>1</v>
      </c>
      <c r="AS35" s="44">
        <f t="shared" si="3"/>
        <v>0</v>
      </c>
      <c r="AT35" s="44">
        <f t="shared" si="4"/>
        <v>0</v>
      </c>
      <c r="AU35" s="45"/>
      <c r="AV35" s="45"/>
      <c r="AW35" s="45"/>
      <c r="AX35" s="45"/>
      <c r="AY35" s="45"/>
      <c r="AZ35" s="45"/>
      <c r="BG35" s="45"/>
      <c r="BH35" s="45"/>
      <c r="BI35" s="45"/>
      <c r="BJ35" s="45"/>
      <c r="BK35" s="45"/>
      <c r="BL35" s="45"/>
      <c r="BS35" s="45"/>
      <c r="BT35" s="45"/>
      <c r="BU35" s="45"/>
      <c r="BV35" s="45"/>
      <c r="BW35" s="45"/>
      <c r="BX35" s="45"/>
      <c r="CE35" s="44">
        <f t="shared" si="5"/>
        <v>0</v>
      </c>
      <c r="CF35" s="36" t="s">
        <v>149</v>
      </c>
      <c r="CG35" s="36">
        <f t="shared" si="6"/>
        <v>1</v>
      </c>
      <c r="CH35" s="44">
        <f t="shared" si="7"/>
        <v>0</v>
      </c>
      <c r="CI35" s="44">
        <f t="shared" si="8"/>
        <v>0</v>
      </c>
      <c r="CJ35" s="44">
        <f t="shared" si="9"/>
        <v>0</v>
      </c>
      <c r="CK35" s="44">
        <f t="shared" si="10"/>
        <v>0</v>
      </c>
      <c r="CL35" s="44">
        <f t="shared" si="11"/>
        <v>0</v>
      </c>
      <c r="CM35" s="43"/>
    </row>
    <row r="36" spans="1:91" x14ac:dyDescent="0.4">
      <c r="A36" s="41">
        <v>4030</v>
      </c>
      <c r="B36" s="44">
        <f t="shared" si="0"/>
        <v>1</v>
      </c>
      <c r="C36" s="47" t="s">
        <v>137</v>
      </c>
      <c r="D36" s="47" t="s">
        <v>278</v>
      </c>
      <c r="E36" s="46" t="s">
        <v>146</v>
      </c>
      <c r="F36" s="52"/>
      <c r="G36" s="52"/>
      <c r="H36" s="52"/>
      <c r="I36" s="52"/>
      <c r="J36" s="52"/>
      <c r="K36" s="52"/>
      <c r="L36" s="51"/>
      <c r="M36" s="51"/>
      <c r="N36" s="51"/>
      <c r="O36" s="51"/>
      <c r="P36" s="51"/>
      <c r="Q36" s="51"/>
      <c r="R36" s="52"/>
      <c r="S36" s="52"/>
      <c r="T36" s="52"/>
      <c r="U36" s="52"/>
      <c r="V36" s="52"/>
      <c r="W36" s="52"/>
      <c r="X36" s="51"/>
      <c r="Y36" s="51"/>
      <c r="Z36" s="51"/>
      <c r="AA36" s="51"/>
      <c r="AB36" s="51"/>
      <c r="AC36" s="51"/>
      <c r="AD36" s="52"/>
      <c r="AE36" s="52"/>
      <c r="AF36" s="52"/>
      <c r="AG36" s="52"/>
      <c r="AH36" s="52"/>
      <c r="AI36" s="52"/>
      <c r="AJ36" s="51"/>
      <c r="AK36" s="51"/>
      <c r="AL36" s="51"/>
      <c r="AM36" s="51"/>
      <c r="AN36" s="51"/>
      <c r="AO36" s="51"/>
      <c r="AP36" s="44">
        <f t="shared" si="1"/>
        <v>0</v>
      </c>
      <c r="AQ36" s="36" t="s">
        <v>149</v>
      </c>
      <c r="AR36" s="36">
        <f t="shared" si="2"/>
        <v>1</v>
      </c>
      <c r="AS36" s="44">
        <f t="shared" si="3"/>
        <v>0</v>
      </c>
      <c r="AT36" s="44">
        <f t="shared" si="4"/>
        <v>0</v>
      </c>
      <c r="AU36" s="52"/>
      <c r="AV36" s="52"/>
      <c r="AW36" s="52"/>
      <c r="AX36" s="52"/>
      <c r="AY36" s="52"/>
      <c r="AZ36" s="52"/>
      <c r="BA36" s="51"/>
      <c r="BB36" s="51"/>
      <c r="BC36" s="51"/>
      <c r="BD36" s="51"/>
      <c r="BE36" s="51"/>
      <c r="BF36" s="51"/>
      <c r="BG36" s="52"/>
      <c r="BH36" s="52"/>
      <c r="BI36" s="52"/>
      <c r="BJ36" s="52"/>
      <c r="BK36" s="52"/>
      <c r="BL36" s="52"/>
      <c r="BM36" s="51"/>
      <c r="BN36" s="51"/>
      <c r="BO36" s="51"/>
      <c r="BP36" s="51"/>
      <c r="BQ36" s="51"/>
      <c r="BR36" s="51"/>
      <c r="BS36" s="52"/>
      <c r="BT36" s="52"/>
      <c r="BU36" s="52"/>
      <c r="BV36" s="52"/>
      <c r="BW36" s="52"/>
      <c r="BX36" s="52"/>
      <c r="BY36" s="51"/>
      <c r="BZ36" s="51"/>
      <c r="CA36" s="51"/>
      <c r="CB36" s="51"/>
      <c r="CC36" s="51"/>
      <c r="CD36" s="51"/>
      <c r="CE36" s="44">
        <f t="shared" si="5"/>
        <v>0</v>
      </c>
      <c r="CF36" s="36" t="s">
        <v>149</v>
      </c>
      <c r="CG36" s="36">
        <f t="shared" si="6"/>
        <v>1</v>
      </c>
      <c r="CH36" s="44">
        <f t="shared" si="7"/>
        <v>0</v>
      </c>
      <c r="CI36" s="44">
        <f t="shared" si="8"/>
        <v>0</v>
      </c>
      <c r="CJ36" s="44">
        <f t="shared" si="9"/>
        <v>0</v>
      </c>
      <c r="CK36" s="44">
        <f t="shared" si="10"/>
        <v>0</v>
      </c>
      <c r="CL36" s="44">
        <f t="shared" si="11"/>
        <v>0</v>
      </c>
      <c r="CM36" s="43"/>
    </row>
    <row r="37" spans="1:91" x14ac:dyDescent="0.4">
      <c r="A37" s="41">
        <v>4031</v>
      </c>
      <c r="B37" s="44">
        <f t="shared" si="0"/>
        <v>1</v>
      </c>
      <c r="C37" s="47" t="s">
        <v>138</v>
      </c>
      <c r="D37" s="47" t="s">
        <v>277</v>
      </c>
      <c r="E37" s="46" t="s">
        <v>146</v>
      </c>
      <c r="F37" s="52"/>
      <c r="G37" s="52"/>
      <c r="H37" s="52"/>
      <c r="I37" s="52"/>
      <c r="J37" s="52"/>
      <c r="K37" s="52"/>
      <c r="L37" s="51"/>
      <c r="M37" s="51"/>
      <c r="N37" s="51"/>
      <c r="O37" s="51"/>
      <c r="P37" s="51"/>
      <c r="Q37" s="51"/>
      <c r="R37" s="52"/>
      <c r="S37" s="52"/>
      <c r="T37" s="52"/>
      <c r="U37" s="52"/>
      <c r="V37" s="52"/>
      <c r="W37" s="52"/>
      <c r="X37" s="51"/>
      <c r="Y37" s="51"/>
      <c r="Z37" s="51"/>
      <c r="AA37" s="51"/>
      <c r="AB37" s="51"/>
      <c r="AC37" s="51"/>
      <c r="AD37" s="52"/>
      <c r="AE37" s="52"/>
      <c r="AF37" s="52"/>
      <c r="AG37" s="52"/>
      <c r="AH37" s="52"/>
      <c r="AI37" s="52"/>
      <c r="AJ37" s="51"/>
      <c r="AK37" s="51"/>
      <c r="AL37" s="51"/>
      <c r="AM37" s="51"/>
      <c r="AN37" s="51"/>
      <c r="AO37" s="51"/>
      <c r="AP37" s="44">
        <f t="shared" si="1"/>
        <v>0</v>
      </c>
      <c r="AQ37" s="36" t="s">
        <v>149</v>
      </c>
      <c r="AR37" s="36">
        <f t="shared" si="2"/>
        <v>1</v>
      </c>
      <c r="AS37" s="44">
        <f t="shared" si="3"/>
        <v>0</v>
      </c>
      <c r="AT37" s="44">
        <f t="shared" si="4"/>
        <v>0</v>
      </c>
      <c r="AU37" s="52"/>
      <c r="AV37" s="52"/>
      <c r="AW37" s="52"/>
      <c r="AX37" s="52"/>
      <c r="AY37" s="52"/>
      <c r="AZ37" s="52"/>
      <c r="BA37" s="51"/>
      <c r="BB37" s="51"/>
      <c r="BC37" s="51"/>
      <c r="BD37" s="51"/>
      <c r="BE37" s="51"/>
      <c r="BF37" s="51"/>
      <c r="BG37" s="52"/>
      <c r="BH37" s="52"/>
      <c r="BI37" s="52"/>
      <c r="BJ37" s="52"/>
      <c r="BK37" s="52"/>
      <c r="BL37" s="52"/>
      <c r="BM37" s="51"/>
      <c r="BN37" s="51"/>
      <c r="BO37" s="51"/>
      <c r="BP37" s="51"/>
      <c r="BQ37" s="51"/>
      <c r="BR37" s="51"/>
      <c r="BS37" s="52"/>
      <c r="BT37" s="52"/>
      <c r="BU37" s="52"/>
      <c r="BV37" s="52"/>
      <c r="BW37" s="52"/>
      <c r="BX37" s="52"/>
      <c r="BY37" s="51"/>
      <c r="BZ37" s="51"/>
      <c r="CA37" s="51"/>
      <c r="CB37" s="51"/>
      <c r="CC37" s="51"/>
      <c r="CD37" s="51"/>
      <c r="CE37" s="44">
        <f t="shared" si="5"/>
        <v>0</v>
      </c>
      <c r="CF37" s="36" t="s">
        <v>149</v>
      </c>
      <c r="CG37" s="36">
        <f t="shared" si="6"/>
        <v>1</v>
      </c>
      <c r="CH37" s="44">
        <f t="shared" si="7"/>
        <v>0</v>
      </c>
      <c r="CI37" s="44">
        <f t="shared" si="8"/>
        <v>0</v>
      </c>
      <c r="CJ37" s="44">
        <f t="shared" si="9"/>
        <v>0</v>
      </c>
      <c r="CK37" s="44">
        <f t="shared" si="10"/>
        <v>0</v>
      </c>
      <c r="CL37" s="44">
        <f t="shared" si="11"/>
        <v>0</v>
      </c>
      <c r="CM37" s="43"/>
    </row>
    <row r="38" spans="1:91" x14ac:dyDescent="0.4">
      <c r="A38" s="41">
        <v>4032</v>
      </c>
      <c r="B38" s="44">
        <f t="shared" si="0"/>
        <v>1</v>
      </c>
      <c r="C38" s="47" t="s">
        <v>139</v>
      </c>
      <c r="D38" s="47" t="s">
        <v>276</v>
      </c>
      <c r="E38" s="46" t="s">
        <v>147</v>
      </c>
      <c r="F38" s="45"/>
      <c r="G38" s="45"/>
      <c r="H38" s="45"/>
      <c r="I38" s="45"/>
      <c r="J38" s="45"/>
      <c r="K38" s="45"/>
      <c r="R38" s="45"/>
      <c r="S38" s="45"/>
      <c r="T38" s="45"/>
      <c r="U38" s="45"/>
      <c r="V38" s="45"/>
      <c r="W38" s="45"/>
      <c r="AD38" s="45"/>
      <c r="AE38" s="45"/>
      <c r="AF38" s="45"/>
      <c r="AG38" s="45"/>
      <c r="AH38" s="45"/>
      <c r="AI38" s="45"/>
      <c r="AP38" s="44">
        <f t="shared" si="1"/>
        <v>0</v>
      </c>
      <c r="AQ38" s="36" t="s">
        <v>149</v>
      </c>
      <c r="AR38" s="36">
        <f t="shared" si="2"/>
        <v>1</v>
      </c>
      <c r="AS38" s="44">
        <f t="shared" si="3"/>
        <v>0</v>
      </c>
      <c r="AT38" s="44">
        <f t="shared" si="4"/>
        <v>0</v>
      </c>
      <c r="AU38" s="45"/>
      <c r="AV38" s="45"/>
      <c r="AW38" s="45"/>
      <c r="AX38" s="45"/>
      <c r="AY38" s="45"/>
      <c r="AZ38" s="45"/>
      <c r="BG38" s="45"/>
      <c r="BH38" s="45"/>
      <c r="BI38" s="45"/>
      <c r="BJ38" s="45"/>
      <c r="BK38" s="45"/>
      <c r="BL38" s="45"/>
      <c r="BS38" s="45"/>
      <c r="BT38" s="45"/>
      <c r="BU38" s="45"/>
      <c r="BV38" s="45"/>
      <c r="BW38" s="45"/>
      <c r="BX38" s="45"/>
      <c r="CE38" s="44">
        <f t="shared" si="5"/>
        <v>0</v>
      </c>
      <c r="CF38" s="36" t="s">
        <v>149</v>
      </c>
      <c r="CG38" s="36">
        <f t="shared" si="6"/>
        <v>1</v>
      </c>
      <c r="CH38" s="44">
        <f t="shared" si="7"/>
        <v>0</v>
      </c>
      <c r="CI38" s="44">
        <f t="shared" si="8"/>
        <v>0</v>
      </c>
      <c r="CJ38" s="44">
        <f t="shared" si="9"/>
        <v>0</v>
      </c>
      <c r="CK38" s="44">
        <f t="shared" si="10"/>
        <v>0</v>
      </c>
      <c r="CL38" s="44">
        <f t="shared" si="11"/>
        <v>0</v>
      </c>
      <c r="CM38" s="43"/>
    </row>
    <row r="39" spans="1:91" x14ac:dyDescent="0.4">
      <c r="A39" s="41">
        <v>4033</v>
      </c>
      <c r="B39" s="44">
        <f t="shared" si="0"/>
        <v>1</v>
      </c>
      <c r="C39" s="47" t="s">
        <v>140</v>
      </c>
      <c r="D39" s="47" t="s">
        <v>275</v>
      </c>
      <c r="E39" s="46" t="s">
        <v>147</v>
      </c>
      <c r="F39" s="45"/>
      <c r="G39" s="45"/>
      <c r="H39" s="45"/>
      <c r="I39" s="45"/>
      <c r="J39" s="45"/>
      <c r="K39" s="45"/>
      <c r="R39" s="45"/>
      <c r="S39" s="45"/>
      <c r="T39" s="45"/>
      <c r="U39" s="45"/>
      <c r="V39" s="45"/>
      <c r="W39" s="45"/>
      <c r="AD39" s="45"/>
      <c r="AE39" s="45"/>
      <c r="AF39" s="45"/>
      <c r="AG39" s="45"/>
      <c r="AH39" s="45"/>
      <c r="AI39" s="45"/>
      <c r="AP39" s="44">
        <f t="shared" si="1"/>
        <v>0</v>
      </c>
      <c r="AQ39" s="36" t="s">
        <v>149</v>
      </c>
      <c r="AR39" s="36">
        <f t="shared" si="2"/>
        <v>1</v>
      </c>
      <c r="AS39" s="44">
        <f t="shared" si="3"/>
        <v>0</v>
      </c>
      <c r="AT39" s="44">
        <f t="shared" si="4"/>
        <v>0</v>
      </c>
      <c r="AU39" s="45"/>
      <c r="AV39" s="45"/>
      <c r="AW39" s="45"/>
      <c r="AX39" s="45"/>
      <c r="AY39" s="45"/>
      <c r="AZ39" s="45"/>
      <c r="BG39" s="45"/>
      <c r="BH39" s="45"/>
      <c r="BI39" s="45"/>
      <c r="BJ39" s="45"/>
      <c r="BK39" s="45"/>
      <c r="BL39" s="45"/>
      <c r="BS39" s="45"/>
      <c r="BT39" s="45"/>
      <c r="BU39" s="45"/>
      <c r="BV39" s="45"/>
      <c r="BW39" s="45"/>
      <c r="BX39" s="45"/>
      <c r="CE39" s="44">
        <f t="shared" si="5"/>
        <v>0</v>
      </c>
      <c r="CF39" s="36" t="s">
        <v>149</v>
      </c>
      <c r="CG39" s="36">
        <f t="shared" si="6"/>
        <v>1</v>
      </c>
      <c r="CH39" s="44">
        <f t="shared" si="7"/>
        <v>0</v>
      </c>
      <c r="CI39" s="44">
        <f t="shared" si="8"/>
        <v>0</v>
      </c>
      <c r="CJ39" s="44">
        <f t="shared" si="9"/>
        <v>0</v>
      </c>
      <c r="CK39" s="44">
        <f t="shared" si="10"/>
        <v>0</v>
      </c>
      <c r="CL39" s="44">
        <f t="shared" si="11"/>
        <v>0</v>
      </c>
      <c r="CM39" s="43"/>
    </row>
    <row r="40" spans="1:91" x14ac:dyDescent="0.4">
      <c r="A40" s="41">
        <v>4034</v>
      </c>
      <c r="B40" s="44">
        <f t="shared" si="0"/>
        <v>1</v>
      </c>
      <c r="C40" s="47" t="s">
        <v>141</v>
      </c>
      <c r="D40" s="47" t="s">
        <v>274</v>
      </c>
      <c r="E40" s="46" t="s">
        <v>147</v>
      </c>
      <c r="F40" s="45"/>
      <c r="G40" s="45"/>
      <c r="H40" s="45"/>
      <c r="I40" s="45"/>
      <c r="J40" s="45"/>
      <c r="K40" s="45"/>
      <c r="R40" s="45"/>
      <c r="S40" s="45"/>
      <c r="T40" s="45"/>
      <c r="U40" s="45"/>
      <c r="V40" s="45"/>
      <c r="W40" s="45"/>
      <c r="AD40" s="45"/>
      <c r="AE40" s="45"/>
      <c r="AF40" s="45"/>
      <c r="AG40" s="45"/>
      <c r="AH40" s="45"/>
      <c r="AI40" s="45"/>
      <c r="AP40" s="44">
        <f t="shared" si="1"/>
        <v>0</v>
      </c>
      <c r="AQ40" s="36" t="s">
        <v>149</v>
      </c>
      <c r="AR40" s="36">
        <f t="shared" si="2"/>
        <v>1</v>
      </c>
      <c r="AS40" s="44">
        <f t="shared" si="3"/>
        <v>0</v>
      </c>
      <c r="AT40" s="44">
        <f t="shared" si="4"/>
        <v>0</v>
      </c>
      <c r="AU40" s="45"/>
      <c r="AV40" s="45"/>
      <c r="AW40" s="45"/>
      <c r="AX40" s="45"/>
      <c r="AY40" s="45"/>
      <c r="AZ40" s="45"/>
      <c r="BG40" s="45"/>
      <c r="BH40" s="45"/>
      <c r="BI40" s="45"/>
      <c r="BJ40" s="45"/>
      <c r="BK40" s="45"/>
      <c r="BL40" s="45"/>
      <c r="BS40" s="45"/>
      <c r="BT40" s="45"/>
      <c r="BU40" s="45"/>
      <c r="BV40" s="45"/>
      <c r="BW40" s="45"/>
      <c r="BX40" s="45"/>
      <c r="CE40" s="44">
        <f t="shared" si="5"/>
        <v>0</v>
      </c>
      <c r="CF40" s="36" t="s">
        <v>149</v>
      </c>
      <c r="CG40" s="36">
        <f t="shared" si="6"/>
        <v>1</v>
      </c>
      <c r="CH40" s="44">
        <f t="shared" si="7"/>
        <v>0</v>
      </c>
      <c r="CI40" s="44">
        <f t="shared" si="8"/>
        <v>0</v>
      </c>
      <c r="CJ40" s="44">
        <f t="shared" si="9"/>
        <v>0</v>
      </c>
      <c r="CK40" s="44">
        <f t="shared" si="10"/>
        <v>0</v>
      </c>
      <c r="CL40" s="44">
        <f t="shared" si="11"/>
        <v>0</v>
      </c>
      <c r="CM40" s="43"/>
    </row>
    <row r="41" spans="1:91" s="48" customFormat="1" x14ac:dyDescent="0.4">
      <c r="A41" s="41">
        <v>4035</v>
      </c>
      <c r="B41" s="44">
        <f t="shared" si="0"/>
        <v>1</v>
      </c>
      <c r="C41" s="47" t="s">
        <v>142</v>
      </c>
      <c r="D41" s="47" t="s">
        <v>273</v>
      </c>
      <c r="E41" s="46" t="s">
        <v>69</v>
      </c>
      <c r="F41" s="45"/>
      <c r="G41" s="45"/>
      <c r="H41" s="45"/>
      <c r="I41" s="45"/>
      <c r="J41" s="45"/>
      <c r="K41" s="45"/>
      <c r="L41" s="41"/>
      <c r="M41" s="41"/>
      <c r="N41" s="41"/>
      <c r="O41" s="41"/>
      <c r="P41" s="41"/>
      <c r="Q41" s="41"/>
      <c r="R41" s="45"/>
      <c r="S41" s="45"/>
      <c r="T41" s="45"/>
      <c r="U41" s="45"/>
      <c r="V41" s="45"/>
      <c r="W41" s="45"/>
      <c r="X41" s="41"/>
      <c r="Y41" s="41"/>
      <c r="Z41" s="41"/>
      <c r="AA41" s="41"/>
      <c r="AB41" s="41"/>
      <c r="AC41" s="41"/>
      <c r="AD41" s="45"/>
      <c r="AE41" s="45"/>
      <c r="AF41" s="45"/>
      <c r="AG41" s="45"/>
      <c r="AH41" s="45"/>
      <c r="AI41" s="45"/>
      <c r="AJ41" s="41"/>
      <c r="AK41" s="41"/>
      <c r="AL41" s="41"/>
      <c r="AM41" s="41"/>
      <c r="AN41" s="41"/>
      <c r="AO41" s="41"/>
      <c r="AP41" s="44">
        <f t="shared" si="1"/>
        <v>0</v>
      </c>
      <c r="AQ41" s="36" t="s">
        <v>149</v>
      </c>
      <c r="AR41" s="36">
        <f t="shared" si="2"/>
        <v>1</v>
      </c>
      <c r="AS41" s="44">
        <f t="shared" si="3"/>
        <v>0</v>
      </c>
      <c r="AT41" s="44">
        <f t="shared" si="4"/>
        <v>0</v>
      </c>
      <c r="AU41" s="45"/>
      <c r="AV41" s="45"/>
      <c r="AW41" s="45"/>
      <c r="AX41" s="45"/>
      <c r="AY41" s="45"/>
      <c r="AZ41" s="45"/>
      <c r="BA41" s="41"/>
      <c r="BB41" s="41"/>
      <c r="BC41" s="41"/>
      <c r="BD41" s="41"/>
      <c r="BE41" s="41"/>
      <c r="BF41" s="41"/>
      <c r="BG41" s="45"/>
      <c r="BH41" s="45"/>
      <c r="BI41" s="45"/>
      <c r="BJ41" s="45"/>
      <c r="BK41" s="45"/>
      <c r="BL41" s="45"/>
      <c r="BM41" s="41"/>
      <c r="BN41" s="41"/>
      <c r="BO41" s="41"/>
      <c r="BP41" s="41"/>
      <c r="BQ41" s="41"/>
      <c r="BR41" s="41"/>
      <c r="BS41" s="45"/>
      <c r="BT41" s="45"/>
      <c r="BU41" s="45"/>
      <c r="BV41" s="45"/>
      <c r="BW41" s="45"/>
      <c r="BX41" s="45"/>
      <c r="BY41" s="41"/>
      <c r="BZ41" s="41"/>
      <c r="CA41" s="41"/>
      <c r="CB41" s="41"/>
      <c r="CC41" s="41"/>
      <c r="CD41" s="41"/>
      <c r="CE41" s="44">
        <f t="shared" si="5"/>
        <v>0</v>
      </c>
      <c r="CF41" s="36" t="s">
        <v>149</v>
      </c>
      <c r="CG41" s="36">
        <f t="shared" si="6"/>
        <v>1</v>
      </c>
      <c r="CH41" s="44">
        <f t="shared" si="7"/>
        <v>0</v>
      </c>
      <c r="CI41" s="44">
        <f t="shared" si="8"/>
        <v>0</v>
      </c>
      <c r="CJ41" s="44">
        <f t="shared" si="9"/>
        <v>0</v>
      </c>
      <c r="CK41" s="44">
        <f t="shared" si="10"/>
        <v>0</v>
      </c>
      <c r="CL41" s="44">
        <f t="shared" si="11"/>
        <v>0</v>
      </c>
      <c r="CM41" s="56"/>
    </row>
    <row r="42" spans="1:91" x14ac:dyDescent="0.4">
      <c r="A42" s="41">
        <v>4036</v>
      </c>
      <c r="B42" s="44">
        <f t="shared" si="0"/>
        <v>1</v>
      </c>
      <c r="C42" s="47" t="s">
        <v>143</v>
      </c>
      <c r="D42" s="47" t="s">
        <v>272</v>
      </c>
      <c r="E42" s="46" t="s">
        <v>159</v>
      </c>
      <c r="F42" s="45"/>
      <c r="G42" s="45"/>
      <c r="H42" s="45"/>
      <c r="I42" s="45"/>
      <c r="J42" s="45"/>
      <c r="K42" s="45"/>
      <c r="R42" s="45"/>
      <c r="S42" s="45"/>
      <c r="T42" s="45"/>
      <c r="U42" s="45"/>
      <c r="V42" s="45"/>
      <c r="W42" s="45"/>
      <c r="AD42" s="45"/>
      <c r="AE42" s="45"/>
      <c r="AF42" s="45"/>
      <c r="AG42" s="45"/>
      <c r="AH42" s="45"/>
      <c r="AI42" s="45"/>
      <c r="AP42" s="44">
        <f t="shared" si="1"/>
        <v>0</v>
      </c>
      <c r="AQ42" s="36" t="s">
        <v>149</v>
      </c>
      <c r="AR42" s="36">
        <f t="shared" si="2"/>
        <v>1</v>
      </c>
      <c r="AS42" s="44">
        <f t="shared" si="3"/>
        <v>0</v>
      </c>
      <c r="AT42" s="44">
        <f t="shared" si="4"/>
        <v>0</v>
      </c>
      <c r="AU42" s="45"/>
      <c r="AV42" s="45"/>
      <c r="AW42" s="45"/>
      <c r="AX42" s="45"/>
      <c r="AY42" s="45"/>
      <c r="AZ42" s="45"/>
      <c r="BG42" s="45"/>
      <c r="BH42" s="45"/>
      <c r="BI42" s="45"/>
      <c r="BJ42" s="45"/>
      <c r="BK42" s="45"/>
      <c r="BL42" s="45"/>
      <c r="BS42" s="45"/>
      <c r="BT42" s="45"/>
      <c r="BU42" s="45"/>
      <c r="BV42" s="45"/>
      <c r="BW42" s="45"/>
      <c r="BX42" s="45"/>
      <c r="CE42" s="44">
        <f t="shared" si="5"/>
        <v>0</v>
      </c>
      <c r="CF42" s="36" t="s">
        <v>149</v>
      </c>
      <c r="CG42" s="36">
        <f t="shared" si="6"/>
        <v>1</v>
      </c>
      <c r="CH42" s="44">
        <f t="shared" si="7"/>
        <v>0</v>
      </c>
      <c r="CI42" s="44">
        <f t="shared" si="8"/>
        <v>0</v>
      </c>
      <c r="CJ42" s="44">
        <f t="shared" si="9"/>
        <v>0</v>
      </c>
      <c r="CK42" s="44">
        <f t="shared" si="10"/>
        <v>0</v>
      </c>
      <c r="CL42" s="44">
        <f t="shared" si="11"/>
        <v>0</v>
      </c>
      <c r="CM42" s="43"/>
    </row>
    <row r="43" spans="1:91" x14ac:dyDescent="0.4">
      <c r="CM43" s="43"/>
    </row>
    <row r="44" spans="1:91" x14ac:dyDescent="0.4">
      <c r="F44" s="41" t="s">
        <v>148</v>
      </c>
      <c r="CM44" s="43"/>
    </row>
    <row r="45" spans="1:91" x14ac:dyDescent="0.4">
      <c r="CM45" s="43"/>
    </row>
    <row r="46" spans="1:91" x14ac:dyDescent="0.4">
      <c r="CM46" s="43"/>
    </row>
  </sheetData>
  <autoFilter ref="A6:CL19">
    <filterColumn colId="5" showButton="0"/>
    <filterColumn colId="6" showButton="0"/>
    <filterColumn colId="7" showButton="0"/>
    <filterColumn colId="8" showButton="0"/>
    <filterColumn colId="9"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3" showButton="0"/>
    <filterColumn colId="24" showButton="0"/>
    <filterColumn colId="25" showButton="0"/>
    <filterColumn colId="26" showButton="0"/>
    <filterColumn colId="27"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39"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70" showButton="0"/>
    <filterColumn colId="71" showButton="0"/>
    <filterColumn colId="72" showButton="0"/>
    <filterColumn colId="73" showButton="0"/>
    <filterColumn colId="74" showButton="0"/>
    <filterColumn colId="76" showButton="0"/>
    <filterColumn colId="77" showButton="0"/>
    <filterColumn colId="78" showButton="0"/>
    <filterColumn colId="79" showButton="0"/>
    <filterColumn colId="80" showButton="0"/>
    <sortState ref="A7:CM97">
      <sortCondition ref="B6:B19"/>
    </sortState>
  </autoFilter>
  <mergeCells count="17">
    <mergeCell ref="BY6:CD6"/>
    <mergeCell ref="AJ6:AO6"/>
    <mergeCell ref="AU6:AZ6"/>
    <mergeCell ref="BA6:BF6"/>
    <mergeCell ref="BG6:BL6"/>
    <mergeCell ref="BM6:BR6"/>
    <mergeCell ref="BS6:BX6"/>
    <mergeCell ref="F6:K6"/>
    <mergeCell ref="L6:Q6"/>
    <mergeCell ref="R6:W6"/>
    <mergeCell ref="X6:AC6"/>
    <mergeCell ref="AD6:AI6"/>
    <mergeCell ref="B1:CM1"/>
    <mergeCell ref="B2:CM2"/>
    <mergeCell ref="B3:CM3"/>
    <mergeCell ref="B4:CF4"/>
    <mergeCell ref="CH4:CM4"/>
  </mergeCells>
  <phoneticPr fontId="3" type="noConversion"/>
  <printOptions horizontalCentered="1"/>
  <pageMargins left="0.39370078740157499" right="0.39370078740157499" top="0.59055118110236204" bottom="1.18" header="0.196850393700787" footer="0.18"/>
  <pageSetup paperSize="9" scale="71" fitToHeight="5" orientation="portrait" r:id="rId1"/>
  <headerFooter>
    <oddFooter>&amp;C裁判長：　　　　　　　　　　　　競賽組：　　　　　　　　　　　　紀錄組：</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O99"/>
  <sheetViews>
    <sheetView view="pageBreakPreview" zoomScaleSheetLayoutView="100" workbookViewId="0">
      <pane ySplit="3" topLeftCell="A4" activePane="bottomLeft" state="frozen"/>
      <selection activeCell="H2" sqref="H2:J14"/>
      <selection pane="bottomLeft" activeCell="H2" sqref="H2:J14"/>
    </sheetView>
  </sheetViews>
  <sheetFormatPr defaultColWidth="9" defaultRowHeight="15.5" x14ac:dyDescent="0.4"/>
  <cols>
    <col min="1" max="1" width="9" style="29"/>
    <col min="2" max="2" width="7" style="29" customWidth="1"/>
    <col min="3" max="3" width="36.453125" style="29" bestFit="1" customWidth="1"/>
    <col min="4" max="4" width="9.08984375" style="29" bestFit="1" customWidth="1"/>
    <col min="5" max="6" width="6.90625" style="29" customWidth="1"/>
    <col min="7" max="7" width="6.6328125" style="29" customWidth="1"/>
    <col min="8" max="8" width="5.90625" style="29" customWidth="1"/>
    <col min="9" max="9" width="7.36328125" style="29" hidden="1" customWidth="1"/>
    <col min="10" max="10" width="7.08984375" style="29" hidden="1" customWidth="1"/>
    <col min="11" max="11" width="6.36328125" style="29" hidden="1" customWidth="1"/>
    <col min="12" max="13" width="9.08984375" style="29" bestFit="1" customWidth="1"/>
    <col min="14" max="16384" width="9" style="29"/>
  </cols>
  <sheetData>
    <row r="1" spans="1:15" ht="20.5" x14ac:dyDescent="0.4">
      <c r="B1" s="484" t="s">
        <v>368</v>
      </c>
      <c r="C1" s="485"/>
      <c r="D1" s="485"/>
      <c r="E1" s="485"/>
      <c r="F1" s="485"/>
      <c r="G1" s="485"/>
      <c r="H1" s="485"/>
      <c r="I1" s="485"/>
      <c r="J1" s="485"/>
      <c r="K1" s="485"/>
      <c r="L1" s="485"/>
      <c r="M1" s="486"/>
    </row>
    <row r="2" spans="1:15" ht="21" thickBot="1" x14ac:dyDescent="0.45">
      <c r="B2" s="487" t="s">
        <v>374</v>
      </c>
      <c r="C2" s="488"/>
      <c r="D2" s="488"/>
      <c r="E2" s="488"/>
      <c r="F2" s="488"/>
      <c r="G2" s="488"/>
      <c r="H2" s="488"/>
      <c r="I2" s="488"/>
      <c r="J2" s="488"/>
      <c r="K2" s="488"/>
      <c r="L2" s="488"/>
      <c r="M2" s="489"/>
    </row>
    <row r="3" spans="1:15" ht="47" thickBot="1" x14ac:dyDescent="0.45">
      <c r="B3" s="77" t="s">
        <v>2</v>
      </c>
      <c r="C3" s="78" t="s">
        <v>6</v>
      </c>
      <c r="D3" s="78" t="s">
        <v>7</v>
      </c>
      <c r="E3" s="79" t="s">
        <v>466</v>
      </c>
      <c r="F3" s="79" t="s">
        <v>467</v>
      </c>
      <c r="G3" s="80" t="s">
        <v>8</v>
      </c>
      <c r="H3" s="80" t="s">
        <v>32</v>
      </c>
      <c r="I3" s="80" t="s">
        <v>311</v>
      </c>
      <c r="J3" s="80" t="s">
        <v>11</v>
      </c>
      <c r="K3" s="80"/>
      <c r="L3" s="80" t="s">
        <v>5</v>
      </c>
      <c r="M3" s="81" t="s">
        <v>34</v>
      </c>
    </row>
    <row r="4" spans="1:15" ht="16.5" customHeight="1" thickTop="1" x14ac:dyDescent="0.4">
      <c r="A4" s="29">
        <v>1</v>
      </c>
      <c r="B4" s="338" t="s">
        <v>76</v>
      </c>
      <c r="C4" s="372" t="s">
        <v>397</v>
      </c>
      <c r="D4" s="372" t="s">
        <v>403</v>
      </c>
      <c r="E4" s="322">
        <v>302</v>
      </c>
      <c r="F4" s="322">
        <v>303</v>
      </c>
      <c r="G4" s="322">
        <v>605</v>
      </c>
      <c r="H4" s="323">
        <v>1</v>
      </c>
      <c r="I4" s="309"/>
      <c r="J4" s="309"/>
      <c r="K4" s="310">
        <f>M4</f>
        <v>1</v>
      </c>
      <c r="L4" s="494">
        <f t="shared" ref="L4" si="0">LARGE(G4:G7,1)+LARGE(G4:G7,2)+LARGE(G4:G7,3)</f>
        <v>1684</v>
      </c>
      <c r="M4" s="495">
        <f>RANK(L4,$L$4:$L$7)</f>
        <v>1</v>
      </c>
      <c r="N4" s="163"/>
      <c r="O4" s="29" t="s">
        <v>317</v>
      </c>
    </row>
    <row r="5" spans="1:15" ht="16.5" customHeight="1" x14ac:dyDescent="0.4">
      <c r="A5" s="29">
        <v>2</v>
      </c>
      <c r="B5" s="339" t="s">
        <v>79</v>
      </c>
      <c r="C5" s="370" t="s">
        <v>397</v>
      </c>
      <c r="D5" s="370" t="s">
        <v>411</v>
      </c>
      <c r="E5" s="162">
        <v>284</v>
      </c>
      <c r="F5" s="162">
        <v>287</v>
      </c>
      <c r="G5" s="162">
        <v>571</v>
      </c>
      <c r="H5" s="325">
        <v>2</v>
      </c>
      <c r="I5" s="162"/>
      <c r="J5" s="162"/>
      <c r="K5" s="312">
        <f>M4</f>
        <v>1</v>
      </c>
      <c r="L5" s="479"/>
      <c r="M5" s="482"/>
      <c r="N5" s="163"/>
    </row>
    <row r="6" spans="1:15" ht="16.5" customHeight="1" x14ac:dyDescent="0.4">
      <c r="A6" s="29">
        <v>3</v>
      </c>
      <c r="B6" s="339" t="s">
        <v>64</v>
      </c>
      <c r="C6" s="370" t="s">
        <v>397</v>
      </c>
      <c r="D6" s="370" t="s">
        <v>414</v>
      </c>
      <c r="E6" s="162">
        <v>253</v>
      </c>
      <c r="F6" s="162">
        <v>255</v>
      </c>
      <c r="G6" s="162">
        <v>508</v>
      </c>
      <c r="H6" s="325">
        <v>6</v>
      </c>
      <c r="I6" s="162"/>
      <c r="J6" s="162"/>
      <c r="K6" s="312">
        <f>M4</f>
        <v>1</v>
      </c>
      <c r="L6" s="479"/>
      <c r="M6" s="482"/>
      <c r="N6" s="163"/>
    </row>
    <row r="7" spans="1:15" ht="17.25" customHeight="1" thickBot="1" x14ac:dyDescent="0.45">
      <c r="A7" s="29">
        <v>4</v>
      </c>
      <c r="B7" s="339" t="s">
        <v>97</v>
      </c>
      <c r="C7" s="373" t="s">
        <v>397</v>
      </c>
      <c r="D7" s="373" t="s">
        <v>416</v>
      </c>
      <c r="E7" s="327">
        <v>247</v>
      </c>
      <c r="F7" s="327">
        <v>247</v>
      </c>
      <c r="G7" s="327">
        <v>494</v>
      </c>
      <c r="H7" s="328">
        <v>7</v>
      </c>
      <c r="I7" s="314"/>
      <c r="J7" s="314"/>
      <c r="K7" s="315">
        <f>M4</f>
        <v>1</v>
      </c>
      <c r="L7" s="480"/>
      <c r="M7" s="483"/>
      <c r="N7" s="163"/>
    </row>
    <row r="8" spans="1:15" ht="16.5" customHeight="1" thickTop="1" x14ac:dyDescent="0.4">
      <c r="A8" s="29">
        <v>5</v>
      </c>
      <c r="B8" s="321" t="s">
        <v>62</v>
      </c>
      <c r="C8" s="372" t="s">
        <v>386</v>
      </c>
      <c r="D8" s="372" t="s">
        <v>410</v>
      </c>
      <c r="E8" s="341">
        <v>250</v>
      </c>
      <c r="F8" s="322">
        <v>272</v>
      </c>
      <c r="G8" s="322">
        <v>522</v>
      </c>
      <c r="H8" s="323">
        <v>5</v>
      </c>
      <c r="I8" s="318"/>
      <c r="J8" s="309"/>
      <c r="K8" s="310">
        <f>M8</f>
        <v>2</v>
      </c>
      <c r="L8" s="490">
        <f>LARGE(G8:G11,1)+LARGE(G8:G11,2)+LARGE(G8:G11,3)</f>
        <v>1499</v>
      </c>
      <c r="M8" s="492">
        <v>2</v>
      </c>
      <c r="N8" s="163"/>
    </row>
    <row r="9" spans="1:15" ht="17.25" customHeight="1" x14ac:dyDescent="0.4">
      <c r="A9" s="29">
        <v>6</v>
      </c>
      <c r="B9" s="324" t="s">
        <v>470</v>
      </c>
      <c r="C9" s="370" t="s">
        <v>386</v>
      </c>
      <c r="D9" s="370" t="s">
        <v>408</v>
      </c>
      <c r="E9" s="319">
        <v>249</v>
      </c>
      <c r="F9" s="162">
        <v>242</v>
      </c>
      <c r="G9" s="162">
        <v>491</v>
      </c>
      <c r="H9" s="325">
        <v>8</v>
      </c>
      <c r="I9" s="319"/>
      <c r="J9" s="162"/>
      <c r="K9" s="312">
        <f>M8</f>
        <v>2</v>
      </c>
      <c r="L9" s="491"/>
      <c r="M9" s="493"/>
      <c r="N9" s="163"/>
    </row>
    <row r="10" spans="1:15" ht="15.9" customHeight="1" x14ac:dyDescent="0.4">
      <c r="A10" s="29">
        <v>7</v>
      </c>
      <c r="B10" s="324" t="s">
        <v>445</v>
      </c>
      <c r="C10" s="370" t="s">
        <v>386</v>
      </c>
      <c r="D10" s="370" t="s">
        <v>405</v>
      </c>
      <c r="E10" s="319">
        <v>245</v>
      </c>
      <c r="F10" s="162">
        <v>241</v>
      </c>
      <c r="G10" s="162">
        <v>486</v>
      </c>
      <c r="H10" s="325">
        <v>9</v>
      </c>
      <c r="I10" s="319"/>
      <c r="J10" s="162"/>
      <c r="K10" s="312">
        <f>M8</f>
        <v>2</v>
      </c>
      <c r="L10" s="491"/>
      <c r="M10" s="493"/>
      <c r="N10" s="163"/>
    </row>
    <row r="11" spans="1:15" ht="16.5" customHeight="1" thickBot="1" x14ac:dyDescent="0.45">
      <c r="A11" s="29">
        <v>8</v>
      </c>
      <c r="B11" s="326"/>
      <c r="C11" s="373"/>
      <c r="D11" s="373"/>
      <c r="E11" s="340"/>
      <c r="F11" s="327"/>
      <c r="G11" s="327"/>
      <c r="H11" s="328"/>
      <c r="I11" s="320"/>
      <c r="J11" s="314"/>
      <c r="K11" s="315">
        <f>M8</f>
        <v>2</v>
      </c>
      <c r="L11" s="529"/>
      <c r="M11" s="530"/>
      <c r="N11" s="163"/>
    </row>
    <row r="12" spans="1:15" ht="16" thickTop="1" x14ac:dyDescent="0.4">
      <c r="A12" s="29">
        <v>9</v>
      </c>
      <c r="B12" s="321" t="s">
        <v>471</v>
      </c>
      <c r="C12" s="374" t="s">
        <v>387</v>
      </c>
      <c r="D12" s="374" t="s">
        <v>413</v>
      </c>
      <c r="E12" s="341">
        <v>211</v>
      </c>
      <c r="F12" s="322">
        <v>213</v>
      </c>
      <c r="G12" s="322">
        <v>424</v>
      </c>
      <c r="H12" s="323">
        <v>12</v>
      </c>
      <c r="I12" s="309"/>
      <c r="J12" s="309"/>
      <c r="K12" s="310">
        <f>M12</f>
        <v>3</v>
      </c>
      <c r="L12" s="478">
        <f t="shared" ref="L12" si="1">LARGE(G12:G15,1)+LARGE(G12:G15,2)+LARGE(G12:G15,3)</f>
        <v>1003</v>
      </c>
      <c r="M12" s="481">
        <v>3</v>
      </c>
      <c r="N12" s="163"/>
    </row>
    <row r="13" spans="1:15" ht="15.75" customHeight="1" x14ac:dyDescent="0.4">
      <c r="A13" s="29">
        <v>10</v>
      </c>
      <c r="B13" s="324" t="s">
        <v>94</v>
      </c>
      <c r="C13" s="370" t="s">
        <v>387</v>
      </c>
      <c r="D13" s="370" t="s">
        <v>409</v>
      </c>
      <c r="E13" s="319">
        <v>218</v>
      </c>
      <c r="F13" s="162">
        <v>196</v>
      </c>
      <c r="G13" s="162">
        <v>414</v>
      </c>
      <c r="H13" s="325">
        <v>14</v>
      </c>
      <c r="I13" s="162"/>
      <c r="J13" s="162"/>
      <c r="K13" s="312">
        <f>M12</f>
        <v>3</v>
      </c>
      <c r="L13" s="479"/>
      <c r="M13" s="482"/>
      <c r="N13" s="163"/>
    </row>
    <row r="14" spans="1:15" ht="15.75" customHeight="1" x14ac:dyDescent="0.4">
      <c r="A14" s="29">
        <v>11</v>
      </c>
      <c r="B14" s="324" t="s">
        <v>95</v>
      </c>
      <c r="C14" s="370" t="s">
        <v>387</v>
      </c>
      <c r="D14" s="370" t="s">
        <v>468</v>
      </c>
      <c r="E14" s="319">
        <v>76</v>
      </c>
      <c r="F14" s="162">
        <v>89</v>
      </c>
      <c r="G14" s="162">
        <v>165</v>
      </c>
      <c r="H14" s="325">
        <v>15</v>
      </c>
      <c r="I14" s="162"/>
      <c r="J14" s="162"/>
      <c r="K14" s="312">
        <f>M12</f>
        <v>3</v>
      </c>
      <c r="L14" s="479"/>
      <c r="M14" s="482"/>
      <c r="N14" s="163"/>
    </row>
    <row r="15" spans="1:15" ht="16.5" customHeight="1" thickBot="1" x14ac:dyDescent="0.45">
      <c r="A15" s="29">
        <v>12</v>
      </c>
      <c r="B15" s="326"/>
      <c r="C15" s="375"/>
      <c r="D15" s="376"/>
      <c r="E15" s="340"/>
      <c r="F15" s="327"/>
      <c r="G15" s="327"/>
      <c r="H15" s="328"/>
      <c r="I15" s="314"/>
      <c r="J15" s="314"/>
      <c r="K15" s="315">
        <f>M12</f>
        <v>3</v>
      </c>
      <c r="L15" s="480"/>
      <c r="M15" s="483"/>
      <c r="N15" s="163"/>
    </row>
    <row r="16" spans="1:15" x14ac:dyDescent="0.4">
      <c r="A16" s="29">
        <v>13</v>
      </c>
      <c r="N16" s="163"/>
    </row>
    <row r="17" spans="1:14" ht="15.9" customHeight="1" x14ac:dyDescent="0.4">
      <c r="A17" s="29">
        <v>14</v>
      </c>
      <c r="N17" s="163"/>
    </row>
    <row r="18" spans="1:14" ht="17.25" customHeight="1" x14ac:dyDescent="0.4">
      <c r="A18" s="29">
        <v>15</v>
      </c>
      <c r="N18" s="163"/>
    </row>
    <row r="19" spans="1:14" ht="17.25" customHeight="1" thickBot="1" x14ac:dyDescent="0.45">
      <c r="A19" s="29">
        <v>16</v>
      </c>
      <c r="N19" s="163"/>
    </row>
    <row r="20" spans="1:14" ht="17.25" customHeight="1" thickTop="1" x14ac:dyDescent="0.4">
      <c r="A20" s="29">
        <v>17</v>
      </c>
      <c r="B20" s="321"/>
      <c r="C20" s="322"/>
      <c r="D20" s="322"/>
      <c r="E20" s="322"/>
      <c r="F20" s="322"/>
      <c r="G20" s="322"/>
      <c r="H20" s="323"/>
      <c r="I20" s="309"/>
      <c r="J20" s="309"/>
      <c r="K20" s="310"/>
      <c r="L20" s="478"/>
      <c r="M20" s="481"/>
      <c r="N20" s="163"/>
    </row>
    <row r="21" spans="1:14" ht="17.25" customHeight="1" x14ac:dyDescent="0.4">
      <c r="A21" s="29">
        <v>18</v>
      </c>
      <c r="B21" s="324"/>
      <c r="C21" s="162"/>
      <c r="D21" s="162"/>
      <c r="E21" s="162"/>
      <c r="F21" s="162"/>
      <c r="G21" s="162"/>
      <c r="H21" s="325"/>
      <c r="I21" s="162"/>
      <c r="J21" s="162"/>
      <c r="K21" s="312"/>
      <c r="L21" s="479"/>
      <c r="M21" s="482"/>
      <c r="N21" s="163"/>
    </row>
    <row r="22" spans="1:14" ht="15.9" customHeight="1" x14ac:dyDescent="0.4">
      <c r="A22" s="29">
        <v>19</v>
      </c>
      <c r="B22" s="324"/>
      <c r="C22" s="162"/>
      <c r="D22" s="162"/>
      <c r="E22" s="162"/>
      <c r="F22" s="162"/>
      <c r="G22" s="162"/>
      <c r="H22" s="325"/>
      <c r="I22" s="162"/>
      <c r="J22" s="162"/>
      <c r="K22" s="312"/>
      <c r="L22" s="479"/>
      <c r="M22" s="482"/>
      <c r="N22" s="163"/>
    </row>
    <row r="23" spans="1:14" ht="16.5" customHeight="1" thickBot="1" x14ac:dyDescent="0.45">
      <c r="A23" s="29">
        <v>20</v>
      </c>
      <c r="B23" s="326"/>
      <c r="C23" s="327"/>
      <c r="D23" s="327"/>
      <c r="E23" s="327"/>
      <c r="F23" s="327"/>
      <c r="G23" s="327"/>
      <c r="H23" s="328"/>
      <c r="I23" s="314"/>
      <c r="J23" s="314"/>
      <c r="K23" s="315"/>
      <c r="L23" s="480"/>
      <c r="M23" s="483"/>
      <c r="N23" s="163"/>
    </row>
    <row r="24" spans="1:14" ht="16" thickTop="1" x14ac:dyDescent="0.4">
      <c r="A24" s="29">
        <v>21</v>
      </c>
      <c r="B24" s="321"/>
      <c r="C24" s="322"/>
      <c r="D24" s="322"/>
      <c r="E24" s="322"/>
      <c r="F24" s="322"/>
      <c r="G24" s="322"/>
      <c r="H24" s="323"/>
      <c r="I24" s="309"/>
      <c r="J24" s="309"/>
      <c r="K24" s="310"/>
      <c r="L24" s="478"/>
      <c r="M24" s="481"/>
      <c r="N24" s="163"/>
    </row>
    <row r="25" spans="1:14" ht="15.75" customHeight="1" x14ac:dyDescent="0.4">
      <c r="A25" s="29">
        <v>22</v>
      </c>
      <c r="B25" s="324"/>
      <c r="C25" s="162"/>
      <c r="D25" s="162"/>
      <c r="E25" s="162"/>
      <c r="F25" s="162"/>
      <c r="G25" s="162"/>
      <c r="H25" s="325"/>
      <c r="I25" s="162"/>
      <c r="J25" s="162"/>
      <c r="K25" s="312"/>
      <c r="L25" s="479"/>
      <c r="M25" s="482"/>
      <c r="N25" s="163"/>
    </row>
    <row r="26" spans="1:14" ht="15.75" customHeight="1" x14ac:dyDescent="0.4">
      <c r="A26" s="29">
        <v>23</v>
      </c>
      <c r="B26" s="324"/>
      <c r="C26" s="162"/>
      <c r="D26" s="162"/>
      <c r="E26" s="162"/>
      <c r="F26" s="162"/>
      <c r="G26" s="162"/>
      <c r="H26" s="325"/>
      <c r="I26" s="162"/>
      <c r="J26" s="162"/>
      <c r="K26" s="312"/>
      <c r="L26" s="479"/>
      <c r="M26" s="482"/>
      <c r="N26" s="163"/>
    </row>
    <row r="27" spans="1:14" ht="16.5" customHeight="1" thickBot="1" x14ac:dyDescent="0.45">
      <c r="A27" s="29">
        <v>24</v>
      </c>
      <c r="B27" s="326"/>
      <c r="C27" s="327"/>
      <c r="D27" s="327"/>
      <c r="E27" s="327"/>
      <c r="F27" s="327"/>
      <c r="G27" s="327"/>
      <c r="H27" s="328"/>
      <c r="I27" s="314"/>
      <c r="J27" s="314"/>
      <c r="K27" s="315"/>
      <c r="L27" s="480"/>
      <c r="M27" s="483"/>
      <c r="N27" s="163"/>
    </row>
    <row r="28" spans="1:14" ht="16" thickTop="1" x14ac:dyDescent="0.4">
      <c r="A28" s="29">
        <v>25</v>
      </c>
      <c r="B28" s="321"/>
      <c r="C28" s="322"/>
      <c r="D28" s="322"/>
      <c r="E28" s="322"/>
      <c r="F28" s="322"/>
      <c r="G28" s="322"/>
      <c r="H28" s="323"/>
      <c r="I28" s="309"/>
      <c r="J28" s="309"/>
      <c r="K28" s="310"/>
      <c r="L28" s="478"/>
      <c r="M28" s="481"/>
      <c r="N28" s="163"/>
    </row>
    <row r="29" spans="1:14" ht="15.9" customHeight="1" x14ac:dyDescent="0.4">
      <c r="A29" s="29">
        <v>26</v>
      </c>
      <c r="B29" s="324"/>
      <c r="C29" s="162"/>
      <c r="D29" s="162"/>
      <c r="E29" s="162"/>
      <c r="F29" s="162"/>
      <c r="G29" s="162"/>
      <c r="H29" s="325"/>
      <c r="I29" s="162"/>
      <c r="J29" s="162"/>
      <c r="K29" s="312"/>
      <c r="L29" s="479"/>
      <c r="M29" s="482"/>
      <c r="N29" s="163"/>
    </row>
    <row r="30" spans="1:14" ht="15.9" customHeight="1" x14ac:dyDescent="0.4">
      <c r="A30" s="29">
        <v>27</v>
      </c>
      <c r="B30" s="324"/>
      <c r="C30" s="162"/>
      <c r="D30" s="162"/>
      <c r="E30" s="162"/>
      <c r="F30" s="162"/>
      <c r="G30" s="162"/>
      <c r="H30" s="325"/>
      <c r="I30" s="162"/>
      <c r="J30" s="162"/>
      <c r="K30" s="312"/>
      <c r="L30" s="479"/>
      <c r="M30" s="482"/>
      <c r="N30" s="163"/>
    </row>
    <row r="31" spans="1:14" ht="16.5" customHeight="1" thickBot="1" x14ac:dyDescent="0.45">
      <c r="A31" s="29">
        <v>28</v>
      </c>
      <c r="B31" s="326"/>
      <c r="C31" s="327"/>
      <c r="D31" s="327"/>
      <c r="E31" s="327"/>
      <c r="F31" s="327"/>
      <c r="G31" s="327"/>
      <c r="H31" s="328"/>
      <c r="I31" s="314"/>
      <c r="J31" s="314"/>
      <c r="K31" s="315"/>
      <c r="L31" s="480"/>
      <c r="M31" s="483"/>
      <c r="N31" s="163"/>
    </row>
    <row r="32" spans="1:14" ht="16.5" customHeight="1" thickTop="1" x14ac:dyDescent="0.4">
      <c r="A32" s="29">
        <v>29</v>
      </c>
      <c r="B32" s="321"/>
      <c r="C32" s="322"/>
      <c r="D32" s="322"/>
      <c r="E32" s="322"/>
      <c r="F32" s="322"/>
      <c r="G32" s="322"/>
      <c r="H32" s="323"/>
      <c r="I32" s="309"/>
      <c r="J32" s="309"/>
      <c r="K32" s="310"/>
      <c r="L32" s="478"/>
      <c r="M32" s="481"/>
      <c r="N32" s="163"/>
    </row>
    <row r="33" spans="1:14" ht="16.5" customHeight="1" x14ac:dyDescent="0.4">
      <c r="A33" s="29">
        <v>30</v>
      </c>
      <c r="B33" s="324"/>
      <c r="C33" s="162"/>
      <c r="D33" s="162"/>
      <c r="E33" s="162"/>
      <c r="F33" s="162"/>
      <c r="G33" s="162"/>
      <c r="H33" s="325"/>
      <c r="I33" s="162"/>
      <c r="J33" s="162"/>
      <c r="K33" s="312"/>
      <c r="L33" s="479"/>
      <c r="M33" s="482"/>
      <c r="N33" s="163"/>
    </row>
    <row r="34" spans="1:14" ht="15.9" customHeight="1" x14ac:dyDescent="0.4">
      <c r="A34" s="29">
        <v>31</v>
      </c>
      <c r="B34" s="324"/>
      <c r="C34" s="162"/>
      <c r="D34" s="162"/>
      <c r="E34" s="162"/>
      <c r="F34" s="162"/>
      <c r="G34" s="162"/>
      <c r="H34" s="325"/>
      <c r="I34" s="162"/>
      <c r="J34" s="162"/>
      <c r="K34" s="312"/>
      <c r="L34" s="479"/>
      <c r="M34" s="482"/>
      <c r="N34" s="163"/>
    </row>
    <row r="35" spans="1:14" ht="16.5" customHeight="1" thickBot="1" x14ac:dyDescent="0.45">
      <c r="A35" s="29">
        <v>32</v>
      </c>
      <c r="B35" s="326"/>
      <c r="C35" s="327"/>
      <c r="D35" s="327"/>
      <c r="E35" s="327"/>
      <c r="F35" s="327"/>
      <c r="G35" s="327"/>
      <c r="H35" s="328"/>
      <c r="I35" s="314"/>
      <c r="J35" s="314"/>
      <c r="K35" s="315"/>
      <c r="L35" s="480"/>
      <c r="M35" s="483"/>
      <c r="N35" s="163"/>
    </row>
    <row r="36" spans="1:14" ht="16" thickTop="1" x14ac:dyDescent="0.4">
      <c r="A36" s="29">
        <v>33</v>
      </c>
      <c r="B36" s="321"/>
      <c r="C36" s="322"/>
      <c r="D36" s="322"/>
      <c r="E36" s="322"/>
      <c r="F36" s="322"/>
      <c r="G36" s="322"/>
      <c r="H36" s="323"/>
      <c r="I36" s="309"/>
      <c r="J36" s="309"/>
      <c r="K36" s="310"/>
      <c r="L36" s="478"/>
      <c r="M36" s="481"/>
      <c r="N36" s="163"/>
    </row>
    <row r="37" spans="1:14" ht="15.75" customHeight="1" x14ac:dyDescent="0.4">
      <c r="A37" s="29">
        <v>34</v>
      </c>
      <c r="B37" s="324"/>
      <c r="C37" s="162"/>
      <c r="D37" s="162"/>
      <c r="E37" s="162"/>
      <c r="F37" s="162"/>
      <c r="G37" s="162"/>
      <c r="H37" s="325"/>
      <c r="I37" s="162"/>
      <c r="J37" s="162"/>
      <c r="K37" s="312"/>
      <c r="L37" s="479"/>
      <c r="M37" s="482"/>
      <c r="N37" s="163"/>
    </row>
    <row r="38" spans="1:14" ht="15.75" customHeight="1" x14ac:dyDescent="0.4">
      <c r="A38" s="29">
        <v>35</v>
      </c>
      <c r="B38" s="324"/>
      <c r="C38" s="162"/>
      <c r="D38" s="162"/>
      <c r="E38" s="162"/>
      <c r="F38" s="162"/>
      <c r="G38" s="162"/>
      <c r="H38" s="325"/>
      <c r="I38" s="162"/>
      <c r="J38" s="162"/>
      <c r="K38" s="312"/>
      <c r="L38" s="479"/>
      <c r="M38" s="482"/>
      <c r="N38" s="163"/>
    </row>
    <row r="39" spans="1:14" ht="16.5" customHeight="1" thickBot="1" x14ac:dyDescent="0.45">
      <c r="A39" s="29">
        <v>36</v>
      </c>
      <c r="B39" s="326"/>
      <c r="C39" s="327"/>
      <c r="D39" s="327"/>
      <c r="E39" s="327"/>
      <c r="F39" s="327"/>
      <c r="G39" s="327"/>
      <c r="H39" s="328"/>
      <c r="I39" s="314"/>
      <c r="J39" s="314"/>
      <c r="K39" s="315"/>
      <c r="L39" s="480"/>
      <c r="M39" s="483"/>
      <c r="N39" s="163"/>
    </row>
    <row r="40" spans="1:14" ht="16" thickTop="1" x14ac:dyDescent="0.4">
      <c r="A40" s="29">
        <v>37</v>
      </c>
      <c r="B40" s="321"/>
      <c r="C40" s="322"/>
      <c r="D40" s="322"/>
      <c r="E40" s="322"/>
      <c r="F40" s="322"/>
      <c r="G40" s="322"/>
      <c r="H40" s="323"/>
      <c r="I40" s="309"/>
      <c r="J40" s="309"/>
      <c r="K40" s="310"/>
      <c r="L40" s="478"/>
      <c r="M40" s="481"/>
      <c r="N40" s="163"/>
    </row>
    <row r="41" spans="1:14" ht="15.9" customHeight="1" x14ac:dyDescent="0.4">
      <c r="A41" s="29">
        <v>38</v>
      </c>
      <c r="B41" s="324"/>
      <c r="C41" s="162"/>
      <c r="D41" s="162"/>
      <c r="E41" s="162"/>
      <c r="F41" s="162"/>
      <c r="G41" s="162"/>
      <c r="H41" s="325"/>
      <c r="I41" s="162"/>
      <c r="J41" s="162"/>
      <c r="K41" s="312"/>
      <c r="L41" s="479"/>
      <c r="M41" s="482"/>
      <c r="N41" s="163"/>
    </row>
    <row r="42" spans="1:14" ht="15.9" customHeight="1" x14ac:dyDescent="0.4">
      <c r="A42" s="29">
        <v>39</v>
      </c>
      <c r="B42" s="324"/>
      <c r="C42" s="162"/>
      <c r="D42" s="162"/>
      <c r="E42" s="162"/>
      <c r="F42" s="162"/>
      <c r="G42" s="162"/>
      <c r="H42" s="325"/>
      <c r="I42" s="162"/>
      <c r="J42" s="162"/>
      <c r="K42" s="312"/>
      <c r="L42" s="479"/>
      <c r="M42" s="482"/>
      <c r="N42" s="163"/>
    </row>
    <row r="43" spans="1:14" ht="16.5" customHeight="1" thickBot="1" x14ac:dyDescent="0.45">
      <c r="A43" s="29">
        <v>40</v>
      </c>
      <c r="B43" s="326"/>
      <c r="C43" s="327"/>
      <c r="D43" s="327"/>
      <c r="E43" s="327"/>
      <c r="F43" s="327"/>
      <c r="G43" s="327"/>
      <c r="H43" s="328"/>
      <c r="I43" s="314"/>
      <c r="J43" s="314"/>
      <c r="K43" s="315"/>
      <c r="L43" s="480"/>
      <c r="M43" s="483"/>
      <c r="N43" s="163"/>
    </row>
    <row r="44" spans="1:14" ht="16.5" customHeight="1" thickTop="1" x14ac:dyDescent="0.4">
      <c r="A44" s="29">
        <v>41</v>
      </c>
      <c r="B44" s="321"/>
      <c r="C44" s="322"/>
      <c r="D44" s="322"/>
      <c r="E44" s="322"/>
      <c r="F44" s="322"/>
      <c r="G44" s="322"/>
      <c r="H44" s="323"/>
      <c r="I44" s="309"/>
      <c r="J44" s="309"/>
      <c r="K44" s="310"/>
      <c r="L44" s="478"/>
      <c r="M44" s="481"/>
      <c r="N44" s="163"/>
    </row>
    <row r="45" spans="1:14" ht="16.5" customHeight="1" x14ac:dyDescent="0.4">
      <c r="A45" s="29">
        <v>42</v>
      </c>
      <c r="B45" s="324"/>
      <c r="C45" s="162"/>
      <c r="D45" s="162"/>
      <c r="E45" s="162"/>
      <c r="F45" s="162"/>
      <c r="G45" s="162"/>
      <c r="H45" s="325"/>
      <c r="I45" s="162"/>
      <c r="J45" s="162"/>
      <c r="K45" s="312"/>
      <c r="L45" s="479"/>
      <c r="M45" s="482"/>
      <c r="N45" s="163"/>
    </row>
    <row r="46" spans="1:14" ht="15.9" customHeight="1" x14ac:dyDescent="0.4">
      <c r="A46" s="29">
        <v>43</v>
      </c>
      <c r="B46" s="324"/>
      <c r="C46" s="162"/>
      <c r="D46" s="162"/>
      <c r="E46" s="162"/>
      <c r="F46" s="162"/>
      <c r="G46" s="162"/>
      <c r="H46" s="325"/>
      <c r="I46" s="162"/>
      <c r="J46" s="162"/>
      <c r="K46" s="312"/>
      <c r="L46" s="479"/>
      <c r="M46" s="482"/>
      <c r="N46" s="163"/>
    </row>
    <row r="47" spans="1:14" ht="16.5" customHeight="1" thickBot="1" x14ac:dyDescent="0.45">
      <c r="A47" s="29">
        <v>44</v>
      </c>
      <c r="B47" s="326"/>
      <c r="C47" s="327"/>
      <c r="D47" s="327"/>
      <c r="E47" s="327"/>
      <c r="F47" s="327"/>
      <c r="G47" s="327"/>
      <c r="H47" s="328"/>
      <c r="I47" s="314"/>
      <c r="J47" s="314"/>
      <c r="K47" s="315"/>
      <c r="L47" s="480"/>
      <c r="M47" s="483"/>
      <c r="N47" s="163"/>
    </row>
    <row r="48" spans="1:14" ht="16" thickTop="1" x14ac:dyDescent="0.4">
      <c r="A48" s="29">
        <v>45</v>
      </c>
      <c r="B48" s="321"/>
      <c r="C48" s="322"/>
      <c r="D48" s="322"/>
      <c r="E48" s="322"/>
      <c r="F48" s="322"/>
      <c r="G48" s="322"/>
      <c r="H48" s="323"/>
      <c r="I48" s="309"/>
      <c r="J48" s="309"/>
      <c r="K48" s="310"/>
      <c r="L48" s="478"/>
      <c r="M48" s="481"/>
      <c r="N48" s="163"/>
    </row>
    <row r="49" spans="1:14" ht="15.75" customHeight="1" x14ac:dyDescent="0.4">
      <c r="A49" s="29">
        <v>46</v>
      </c>
      <c r="B49" s="324"/>
      <c r="C49" s="162"/>
      <c r="D49" s="162"/>
      <c r="E49" s="162"/>
      <c r="F49" s="162"/>
      <c r="G49" s="162"/>
      <c r="H49" s="325"/>
      <c r="I49" s="162"/>
      <c r="J49" s="162"/>
      <c r="K49" s="312"/>
      <c r="L49" s="479"/>
      <c r="M49" s="482"/>
      <c r="N49" s="163"/>
    </row>
    <row r="50" spans="1:14" ht="15.75" customHeight="1" x14ac:dyDescent="0.4">
      <c r="A50" s="29">
        <v>47</v>
      </c>
      <c r="B50" s="324"/>
      <c r="C50" s="162"/>
      <c r="D50" s="162"/>
      <c r="E50" s="162"/>
      <c r="F50" s="162"/>
      <c r="G50" s="162"/>
      <c r="H50" s="325"/>
      <c r="I50" s="162"/>
      <c r="J50" s="162"/>
      <c r="K50" s="312"/>
      <c r="L50" s="479"/>
      <c r="M50" s="482"/>
      <c r="N50" s="163"/>
    </row>
    <row r="51" spans="1:14" ht="16.5" customHeight="1" thickBot="1" x14ac:dyDescent="0.45">
      <c r="A51" s="29">
        <v>48</v>
      </c>
      <c r="B51" s="326"/>
      <c r="C51" s="327"/>
      <c r="D51" s="327"/>
      <c r="E51" s="327"/>
      <c r="F51" s="327"/>
      <c r="G51" s="327"/>
      <c r="H51" s="328"/>
      <c r="I51" s="314"/>
      <c r="J51" s="314"/>
      <c r="K51" s="315"/>
      <c r="L51" s="480"/>
      <c r="M51" s="483"/>
      <c r="N51" s="163"/>
    </row>
    <row r="52" spans="1:14" ht="16" thickTop="1" x14ac:dyDescent="0.4">
      <c r="A52" s="29">
        <v>49</v>
      </c>
      <c r="B52" s="321"/>
      <c r="C52" s="322"/>
      <c r="D52" s="322"/>
      <c r="E52" s="322"/>
      <c r="F52" s="322"/>
      <c r="G52" s="322"/>
      <c r="H52" s="323"/>
      <c r="I52" s="309"/>
      <c r="J52" s="309"/>
      <c r="K52" s="310"/>
      <c r="L52" s="478"/>
      <c r="M52" s="481"/>
      <c r="N52" s="163"/>
    </row>
    <row r="53" spans="1:14" ht="15.9" customHeight="1" x14ac:dyDescent="0.4">
      <c r="A53" s="29">
        <v>50</v>
      </c>
      <c r="B53" s="324"/>
      <c r="C53" s="162"/>
      <c r="D53" s="162"/>
      <c r="E53" s="162"/>
      <c r="F53" s="162"/>
      <c r="G53" s="162"/>
      <c r="H53" s="325"/>
      <c r="I53" s="162"/>
      <c r="J53" s="162"/>
      <c r="K53" s="312"/>
      <c r="L53" s="479"/>
      <c r="M53" s="482"/>
      <c r="N53" s="163"/>
    </row>
    <row r="54" spans="1:14" ht="15.9" customHeight="1" x14ac:dyDescent="0.4">
      <c r="A54" s="29">
        <v>51</v>
      </c>
      <c r="B54" s="324"/>
      <c r="C54" s="162"/>
      <c r="D54" s="162"/>
      <c r="E54" s="162"/>
      <c r="F54" s="162"/>
      <c r="G54" s="162"/>
      <c r="H54" s="325"/>
      <c r="I54" s="162"/>
      <c r="J54" s="162"/>
      <c r="K54" s="312"/>
      <c r="L54" s="479"/>
      <c r="M54" s="482"/>
      <c r="N54" s="163"/>
    </row>
    <row r="55" spans="1:14" ht="16.5" customHeight="1" thickBot="1" x14ac:dyDescent="0.45">
      <c r="A55" s="29">
        <v>52</v>
      </c>
      <c r="B55" s="326"/>
      <c r="C55" s="327"/>
      <c r="D55" s="327"/>
      <c r="E55" s="327"/>
      <c r="F55" s="327"/>
      <c r="G55" s="327"/>
      <c r="H55" s="328"/>
      <c r="I55" s="314"/>
      <c r="J55" s="314"/>
      <c r="K55" s="315"/>
      <c r="L55" s="480"/>
      <c r="M55" s="483"/>
      <c r="N55" s="163"/>
    </row>
    <row r="56" spans="1:14" ht="16.5" customHeight="1" thickTop="1" x14ac:dyDescent="0.4">
      <c r="A56" s="29">
        <v>53</v>
      </c>
      <c r="B56" s="321"/>
      <c r="C56" s="322"/>
      <c r="D56" s="322"/>
      <c r="E56" s="322"/>
      <c r="F56" s="322"/>
      <c r="G56" s="322"/>
      <c r="H56" s="323"/>
      <c r="I56" s="309"/>
      <c r="J56" s="309"/>
      <c r="K56" s="310"/>
      <c r="L56" s="478"/>
      <c r="M56" s="481"/>
      <c r="N56" s="163"/>
    </row>
    <row r="57" spans="1:14" ht="16.5" customHeight="1" x14ac:dyDescent="0.4">
      <c r="A57" s="29">
        <v>54</v>
      </c>
      <c r="B57" s="324"/>
      <c r="C57" s="162"/>
      <c r="D57" s="162"/>
      <c r="E57" s="162"/>
      <c r="F57" s="162"/>
      <c r="G57" s="162"/>
      <c r="H57" s="325"/>
      <c r="I57" s="162"/>
      <c r="J57" s="162"/>
      <c r="K57" s="312"/>
      <c r="L57" s="479"/>
      <c r="M57" s="482"/>
      <c r="N57" s="163"/>
    </row>
    <row r="58" spans="1:14" ht="15.9" customHeight="1" x14ac:dyDescent="0.4">
      <c r="A58" s="29">
        <v>55</v>
      </c>
      <c r="B58" s="324"/>
      <c r="C58" s="162"/>
      <c r="D58" s="162"/>
      <c r="E58" s="162"/>
      <c r="F58" s="162"/>
      <c r="G58" s="162"/>
      <c r="H58" s="325"/>
      <c r="I58" s="162"/>
      <c r="J58" s="162"/>
      <c r="K58" s="312"/>
      <c r="L58" s="479"/>
      <c r="M58" s="482"/>
      <c r="N58" s="163"/>
    </row>
    <row r="59" spans="1:14" ht="16.5" customHeight="1" thickBot="1" x14ac:dyDescent="0.45">
      <c r="A59" s="29">
        <v>56</v>
      </c>
      <c r="B59" s="326"/>
      <c r="C59" s="327"/>
      <c r="D59" s="327"/>
      <c r="E59" s="327"/>
      <c r="F59" s="327"/>
      <c r="G59" s="327"/>
      <c r="H59" s="328"/>
      <c r="I59" s="314"/>
      <c r="J59" s="314"/>
      <c r="K59" s="315"/>
      <c r="L59" s="480"/>
      <c r="M59" s="483"/>
      <c r="N59" s="163"/>
    </row>
    <row r="60" spans="1:14" ht="16" thickTop="1" x14ac:dyDescent="0.4">
      <c r="A60" s="29">
        <v>57</v>
      </c>
      <c r="B60" s="321"/>
      <c r="C60" s="322"/>
      <c r="D60" s="322"/>
      <c r="E60" s="322"/>
      <c r="F60" s="322"/>
      <c r="G60" s="322"/>
      <c r="H60" s="323"/>
      <c r="I60" s="309"/>
      <c r="J60" s="309"/>
      <c r="K60" s="310"/>
      <c r="L60" s="478"/>
      <c r="M60" s="481"/>
      <c r="N60" s="163"/>
    </row>
    <row r="61" spans="1:14" ht="15.75" customHeight="1" x14ac:dyDescent="0.4">
      <c r="A61" s="29">
        <v>58</v>
      </c>
      <c r="B61" s="324"/>
      <c r="C61" s="162"/>
      <c r="D61" s="162"/>
      <c r="E61" s="162"/>
      <c r="F61" s="162"/>
      <c r="G61" s="162"/>
      <c r="H61" s="325"/>
      <c r="I61" s="162"/>
      <c r="J61" s="162"/>
      <c r="K61" s="312"/>
      <c r="L61" s="479"/>
      <c r="M61" s="482"/>
      <c r="N61" s="163"/>
    </row>
    <row r="62" spans="1:14" ht="15.75" customHeight="1" x14ac:dyDescent="0.4">
      <c r="A62" s="29">
        <v>59</v>
      </c>
      <c r="B62" s="324"/>
      <c r="C62" s="162"/>
      <c r="D62" s="162"/>
      <c r="E62" s="162"/>
      <c r="F62" s="162"/>
      <c r="G62" s="162"/>
      <c r="H62" s="325"/>
      <c r="I62" s="162"/>
      <c r="J62" s="162"/>
      <c r="K62" s="312"/>
      <c r="L62" s="479"/>
      <c r="M62" s="482"/>
      <c r="N62" s="163"/>
    </row>
    <row r="63" spans="1:14" ht="16.5" customHeight="1" thickBot="1" x14ac:dyDescent="0.45">
      <c r="A63" s="29">
        <v>60</v>
      </c>
      <c r="B63" s="326"/>
      <c r="C63" s="327"/>
      <c r="D63" s="327"/>
      <c r="E63" s="327"/>
      <c r="F63" s="327"/>
      <c r="G63" s="327"/>
      <c r="H63" s="328"/>
      <c r="I63" s="314"/>
      <c r="J63" s="314"/>
      <c r="K63" s="315"/>
      <c r="L63" s="480"/>
      <c r="M63" s="483"/>
      <c r="N63" s="163"/>
    </row>
    <row r="64" spans="1:14" ht="16" thickTop="1" x14ac:dyDescent="0.4">
      <c r="A64" s="29">
        <v>61</v>
      </c>
      <c r="B64" s="321"/>
      <c r="C64" s="322"/>
      <c r="D64" s="322"/>
      <c r="E64" s="322"/>
      <c r="F64" s="322"/>
      <c r="G64" s="322"/>
      <c r="H64" s="323"/>
      <c r="I64" s="309"/>
      <c r="J64" s="309"/>
      <c r="K64" s="310"/>
      <c r="L64" s="478"/>
      <c r="M64" s="481"/>
      <c r="N64" s="163"/>
    </row>
    <row r="65" spans="1:14" ht="15.9" customHeight="1" x14ac:dyDescent="0.4">
      <c r="A65" s="29">
        <v>62</v>
      </c>
      <c r="B65" s="324"/>
      <c r="C65" s="162"/>
      <c r="D65" s="162"/>
      <c r="E65" s="162"/>
      <c r="F65" s="162"/>
      <c r="G65" s="162"/>
      <c r="H65" s="325"/>
      <c r="I65" s="162"/>
      <c r="J65" s="162"/>
      <c r="K65" s="312"/>
      <c r="L65" s="479"/>
      <c r="M65" s="482"/>
      <c r="N65" s="163"/>
    </row>
    <row r="66" spans="1:14" ht="15.9" customHeight="1" x14ac:dyDescent="0.4">
      <c r="A66" s="29">
        <v>63</v>
      </c>
      <c r="B66" s="324"/>
      <c r="C66" s="162"/>
      <c r="D66" s="162"/>
      <c r="E66" s="162"/>
      <c r="F66" s="162"/>
      <c r="G66" s="162"/>
      <c r="H66" s="325"/>
      <c r="I66" s="162"/>
      <c r="J66" s="162"/>
      <c r="K66" s="312"/>
      <c r="L66" s="479"/>
      <c r="M66" s="482"/>
      <c r="N66" s="163"/>
    </row>
    <row r="67" spans="1:14" ht="16.5" customHeight="1" thickBot="1" x14ac:dyDescent="0.45">
      <c r="A67" s="29">
        <v>64</v>
      </c>
      <c r="B67" s="326"/>
      <c r="C67" s="327"/>
      <c r="D67" s="327"/>
      <c r="E67" s="327"/>
      <c r="F67" s="327"/>
      <c r="G67" s="327"/>
      <c r="H67" s="328"/>
      <c r="I67" s="314"/>
      <c r="J67" s="314"/>
      <c r="K67" s="315"/>
      <c r="L67" s="480"/>
      <c r="M67" s="483"/>
      <c r="N67" s="163"/>
    </row>
    <row r="68" spans="1:14" ht="16.5" customHeight="1" thickTop="1" x14ac:dyDescent="0.4">
      <c r="A68" s="29">
        <v>65</v>
      </c>
      <c r="B68" s="321"/>
      <c r="C68" s="322"/>
      <c r="D68" s="322"/>
      <c r="E68" s="322"/>
      <c r="F68" s="322"/>
      <c r="G68" s="322"/>
      <c r="H68" s="323"/>
      <c r="I68" s="309"/>
      <c r="J68" s="309"/>
      <c r="K68" s="310"/>
      <c r="L68" s="478"/>
      <c r="M68" s="481"/>
      <c r="N68" s="163"/>
    </row>
    <row r="69" spans="1:14" ht="16.5" customHeight="1" x14ac:dyDescent="0.4">
      <c r="A69" s="29">
        <v>66</v>
      </c>
      <c r="B69" s="324"/>
      <c r="C69" s="162"/>
      <c r="D69" s="162"/>
      <c r="E69" s="162"/>
      <c r="F69" s="162"/>
      <c r="G69" s="162"/>
      <c r="H69" s="325"/>
      <c r="I69" s="162"/>
      <c r="J69" s="162"/>
      <c r="K69" s="312"/>
      <c r="L69" s="479"/>
      <c r="M69" s="482"/>
      <c r="N69" s="163"/>
    </row>
    <row r="70" spans="1:14" ht="15.9" customHeight="1" x14ac:dyDescent="0.4">
      <c r="A70" s="29">
        <v>67</v>
      </c>
      <c r="B70" s="324"/>
      <c r="C70" s="162"/>
      <c r="D70" s="162"/>
      <c r="E70" s="162"/>
      <c r="F70" s="162"/>
      <c r="G70" s="162"/>
      <c r="H70" s="325"/>
      <c r="I70" s="162"/>
      <c r="J70" s="162"/>
      <c r="K70" s="312"/>
      <c r="L70" s="479"/>
      <c r="M70" s="482"/>
      <c r="N70" s="163"/>
    </row>
    <row r="71" spans="1:14" ht="16.5" customHeight="1" thickBot="1" x14ac:dyDescent="0.45">
      <c r="A71" s="29">
        <v>68</v>
      </c>
      <c r="B71" s="326"/>
      <c r="C71" s="327"/>
      <c r="D71" s="327"/>
      <c r="E71" s="327"/>
      <c r="F71" s="327"/>
      <c r="G71" s="327"/>
      <c r="H71" s="328"/>
      <c r="I71" s="314"/>
      <c r="J71" s="314"/>
      <c r="K71" s="315"/>
      <c r="L71" s="480"/>
      <c r="M71" s="483"/>
      <c r="N71" s="163"/>
    </row>
    <row r="72" spans="1:14" ht="16" thickTop="1" x14ac:dyDescent="0.4">
      <c r="A72" s="29">
        <v>69</v>
      </c>
      <c r="B72" s="321"/>
      <c r="C72" s="322"/>
      <c r="D72" s="322"/>
      <c r="E72" s="322"/>
      <c r="F72" s="322"/>
      <c r="G72" s="322"/>
      <c r="H72" s="323"/>
      <c r="I72" s="309"/>
      <c r="J72" s="309"/>
      <c r="K72" s="310"/>
      <c r="L72" s="478"/>
      <c r="M72" s="481"/>
      <c r="N72" s="163"/>
    </row>
    <row r="73" spans="1:14" ht="15.75" customHeight="1" x14ac:dyDescent="0.4">
      <c r="A73" s="29">
        <v>70</v>
      </c>
      <c r="B73" s="324"/>
      <c r="C73" s="162"/>
      <c r="D73" s="162"/>
      <c r="E73" s="162"/>
      <c r="F73" s="162"/>
      <c r="G73" s="162"/>
      <c r="H73" s="325"/>
      <c r="I73" s="162"/>
      <c r="J73" s="162"/>
      <c r="K73" s="312"/>
      <c r="L73" s="479"/>
      <c r="M73" s="482"/>
      <c r="N73" s="163"/>
    </row>
    <row r="74" spans="1:14" ht="15.75" customHeight="1" x14ac:dyDescent="0.4">
      <c r="A74" s="29">
        <v>71</v>
      </c>
      <c r="B74" s="324"/>
      <c r="C74" s="162"/>
      <c r="D74" s="162"/>
      <c r="E74" s="162"/>
      <c r="F74" s="162"/>
      <c r="G74" s="162"/>
      <c r="H74" s="325"/>
      <c r="I74" s="162"/>
      <c r="J74" s="162"/>
      <c r="K74" s="312"/>
      <c r="L74" s="479"/>
      <c r="M74" s="482"/>
      <c r="N74" s="163"/>
    </row>
    <row r="75" spans="1:14" ht="16.5" customHeight="1" thickBot="1" x14ac:dyDescent="0.45">
      <c r="A75" s="29">
        <v>72</v>
      </c>
      <c r="B75" s="326"/>
      <c r="C75" s="327"/>
      <c r="D75" s="327"/>
      <c r="E75" s="327"/>
      <c r="F75" s="327"/>
      <c r="G75" s="327"/>
      <c r="H75" s="328"/>
      <c r="I75" s="314"/>
      <c r="J75" s="314"/>
      <c r="K75" s="315"/>
      <c r="L75" s="480"/>
      <c r="M75" s="483"/>
      <c r="N75" s="163"/>
    </row>
    <row r="76" spans="1:14" ht="16" thickTop="1" x14ac:dyDescent="0.4">
      <c r="A76" s="29">
        <v>73</v>
      </c>
      <c r="B76" s="321"/>
      <c r="C76" s="322"/>
      <c r="D76" s="322"/>
      <c r="E76" s="322"/>
      <c r="F76" s="322"/>
      <c r="G76" s="322"/>
      <c r="H76" s="323"/>
      <c r="I76" s="309"/>
      <c r="J76" s="309"/>
      <c r="K76" s="310"/>
      <c r="L76" s="478"/>
      <c r="M76" s="481"/>
      <c r="N76" s="163"/>
    </row>
    <row r="77" spans="1:14" ht="15.9" customHeight="1" x14ac:dyDescent="0.4">
      <c r="A77" s="29">
        <v>74</v>
      </c>
      <c r="B77" s="324"/>
      <c r="C77" s="162"/>
      <c r="D77" s="162"/>
      <c r="E77" s="162"/>
      <c r="F77" s="162"/>
      <c r="G77" s="162"/>
      <c r="H77" s="325"/>
      <c r="I77" s="162"/>
      <c r="J77" s="162"/>
      <c r="K77" s="312"/>
      <c r="L77" s="479"/>
      <c r="M77" s="482"/>
      <c r="N77" s="163"/>
    </row>
    <row r="78" spans="1:14" ht="15.9" customHeight="1" x14ac:dyDescent="0.4">
      <c r="A78" s="29">
        <v>75</v>
      </c>
      <c r="B78" s="324"/>
      <c r="C78" s="162"/>
      <c r="D78" s="162"/>
      <c r="E78" s="162"/>
      <c r="F78" s="162"/>
      <c r="G78" s="162"/>
      <c r="H78" s="325"/>
      <c r="I78" s="162"/>
      <c r="J78" s="162"/>
      <c r="K78" s="312"/>
      <c r="L78" s="479"/>
      <c r="M78" s="482"/>
      <c r="N78" s="163"/>
    </row>
    <row r="79" spans="1:14" ht="15.75" customHeight="1" thickBot="1" x14ac:dyDescent="0.45">
      <c r="A79" s="29">
        <v>76</v>
      </c>
      <c r="B79" s="326"/>
      <c r="C79" s="327"/>
      <c r="D79" s="327"/>
      <c r="E79" s="327"/>
      <c r="F79" s="327"/>
      <c r="G79" s="327"/>
      <c r="H79" s="328"/>
      <c r="I79" s="314"/>
      <c r="J79" s="314"/>
      <c r="K79" s="315"/>
      <c r="L79" s="480"/>
      <c r="M79" s="483"/>
      <c r="N79" s="163"/>
    </row>
    <row r="80" spans="1:14" ht="15.75" customHeight="1" thickTop="1" x14ac:dyDescent="0.4">
      <c r="A80" s="29">
        <v>77</v>
      </c>
      <c r="B80" s="321"/>
      <c r="C80" s="322"/>
      <c r="D80" s="322"/>
      <c r="E80" s="322"/>
      <c r="F80" s="322"/>
      <c r="G80" s="322"/>
      <c r="H80" s="323"/>
      <c r="I80" s="309"/>
      <c r="J80" s="309"/>
      <c r="K80" s="310"/>
      <c r="L80" s="478"/>
      <c r="M80" s="481"/>
      <c r="N80" s="163"/>
    </row>
    <row r="81" spans="1:14" ht="16.5" customHeight="1" x14ac:dyDescent="0.4">
      <c r="A81" s="29">
        <v>78</v>
      </c>
      <c r="B81" s="324"/>
      <c r="C81" s="162"/>
      <c r="D81" s="162"/>
      <c r="E81" s="162"/>
      <c r="F81" s="162"/>
      <c r="G81" s="162"/>
      <c r="H81" s="325"/>
      <c r="I81" s="162"/>
      <c r="J81" s="162"/>
      <c r="K81" s="312"/>
      <c r="L81" s="479"/>
      <c r="M81" s="482"/>
      <c r="N81" s="163"/>
    </row>
    <row r="82" spans="1:14" ht="15.9" customHeight="1" x14ac:dyDescent="0.4">
      <c r="A82" s="29">
        <v>79</v>
      </c>
      <c r="B82" s="324"/>
      <c r="C82" s="162"/>
      <c r="D82" s="162"/>
      <c r="E82" s="162"/>
      <c r="F82" s="162"/>
      <c r="G82" s="162"/>
      <c r="H82" s="325"/>
      <c r="I82" s="162"/>
      <c r="J82" s="162"/>
      <c r="K82" s="312"/>
      <c r="L82" s="479"/>
      <c r="M82" s="482"/>
      <c r="N82" s="163"/>
    </row>
    <row r="83" spans="1:14" ht="16.5" customHeight="1" thickBot="1" x14ac:dyDescent="0.45">
      <c r="A83" s="29">
        <v>80</v>
      </c>
      <c r="B83" s="326"/>
      <c r="C83" s="327"/>
      <c r="D83" s="327"/>
      <c r="E83" s="327"/>
      <c r="F83" s="327"/>
      <c r="G83" s="327"/>
      <c r="H83" s="328"/>
      <c r="I83" s="314"/>
      <c r="J83" s="314"/>
      <c r="K83" s="315"/>
      <c r="L83" s="480"/>
      <c r="M83" s="483"/>
      <c r="N83" s="163"/>
    </row>
    <row r="84" spans="1:14" ht="16" thickTop="1" x14ac:dyDescent="0.4">
      <c r="A84" s="29">
        <v>81</v>
      </c>
      <c r="B84" s="321"/>
      <c r="C84" s="322"/>
      <c r="D84" s="322"/>
      <c r="E84" s="322"/>
      <c r="F84" s="322"/>
      <c r="G84" s="322"/>
      <c r="H84" s="323"/>
      <c r="I84" s="309"/>
      <c r="J84" s="309"/>
      <c r="K84" s="310"/>
      <c r="L84" s="478"/>
      <c r="M84" s="481"/>
      <c r="N84" s="163"/>
    </row>
    <row r="85" spans="1:14" ht="16.5" customHeight="1" x14ac:dyDescent="0.4">
      <c r="A85" s="29">
        <v>82</v>
      </c>
      <c r="B85" s="324"/>
      <c r="C85" s="162"/>
      <c r="D85" s="162"/>
      <c r="E85" s="162"/>
      <c r="F85" s="162"/>
      <c r="G85" s="162"/>
      <c r="H85" s="325"/>
      <c r="I85" s="162"/>
      <c r="J85" s="162"/>
      <c r="K85" s="312"/>
      <c r="L85" s="479"/>
      <c r="M85" s="482"/>
      <c r="N85" s="163"/>
    </row>
    <row r="86" spans="1:14" ht="16.5" customHeight="1" x14ac:dyDescent="0.4">
      <c r="A86" s="29">
        <v>83</v>
      </c>
      <c r="B86" s="324"/>
      <c r="C86" s="162"/>
      <c r="D86" s="162"/>
      <c r="E86" s="162"/>
      <c r="F86" s="162"/>
      <c r="G86" s="162"/>
      <c r="H86" s="325"/>
      <c r="I86" s="162"/>
      <c r="J86" s="162"/>
      <c r="K86" s="312"/>
      <c r="L86" s="479"/>
      <c r="M86" s="482"/>
      <c r="N86" s="163"/>
    </row>
    <row r="87" spans="1:14" ht="16.5" customHeight="1" thickBot="1" x14ac:dyDescent="0.45">
      <c r="A87" s="29">
        <v>84</v>
      </c>
      <c r="B87" s="326"/>
      <c r="C87" s="327"/>
      <c r="D87" s="327"/>
      <c r="E87" s="327"/>
      <c r="F87" s="327"/>
      <c r="G87" s="327"/>
      <c r="H87" s="328"/>
      <c r="I87" s="314"/>
      <c r="J87" s="314"/>
      <c r="K87" s="315"/>
      <c r="L87" s="480"/>
      <c r="M87" s="483"/>
      <c r="N87" s="163"/>
    </row>
    <row r="88" spans="1:14" ht="16" thickTop="1" x14ac:dyDescent="0.4">
      <c r="A88" s="29">
        <v>85</v>
      </c>
      <c r="B88" s="321"/>
      <c r="C88" s="322"/>
      <c r="D88" s="322"/>
      <c r="E88" s="322"/>
      <c r="F88" s="322"/>
      <c r="G88" s="322"/>
      <c r="H88" s="323"/>
      <c r="I88" s="309"/>
      <c r="J88" s="309"/>
      <c r="K88" s="310"/>
      <c r="L88" s="478"/>
      <c r="M88" s="481"/>
      <c r="N88" s="163"/>
    </row>
    <row r="89" spans="1:14" ht="15.9" customHeight="1" x14ac:dyDescent="0.4">
      <c r="A89" s="29">
        <v>86</v>
      </c>
      <c r="B89" s="324"/>
      <c r="C89" s="162"/>
      <c r="D89" s="162"/>
      <c r="E89" s="162"/>
      <c r="F89" s="162"/>
      <c r="G89" s="162"/>
      <c r="H89" s="325"/>
      <c r="I89" s="162"/>
      <c r="J89" s="162"/>
      <c r="K89" s="312"/>
      <c r="L89" s="479"/>
      <c r="M89" s="482"/>
      <c r="N89" s="163"/>
    </row>
    <row r="90" spans="1:14" ht="15.9" customHeight="1" x14ac:dyDescent="0.4">
      <c r="A90" s="29">
        <v>87</v>
      </c>
      <c r="B90" s="324"/>
      <c r="C90" s="162"/>
      <c r="D90" s="162"/>
      <c r="E90" s="162"/>
      <c r="F90" s="162"/>
      <c r="G90" s="162"/>
      <c r="H90" s="325"/>
      <c r="I90" s="162"/>
      <c r="J90" s="162"/>
      <c r="K90" s="312"/>
      <c r="L90" s="479"/>
      <c r="M90" s="482"/>
      <c r="N90" s="163"/>
    </row>
    <row r="91" spans="1:14" ht="15.75" customHeight="1" thickBot="1" x14ac:dyDescent="0.45">
      <c r="A91" s="29">
        <v>88</v>
      </c>
      <c r="B91" s="326"/>
      <c r="C91" s="327"/>
      <c r="D91" s="327"/>
      <c r="E91" s="327"/>
      <c r="F91" s="327"/>
      <c r="G91" s="327"/>
      <c r="H91" s="328"/>
      <c r="I91" s="314"/>
      <c r="J91" s="314"/>
      <c r="K91" s="315"/>
      <c r="L91" s="480"/>
      <c r="M91" s="483"/>
      <c r="N91" s="163"/>
    </row>
    <row r="92" spans="1:14" ht="15.75" customHeight="1" thickTop="1" x14ac:dyDescent="0.4">
      <c r="A92" s="29">
        <v>89</v>
      </c>
      <c r="B92" s="321"/>
      <c r="C92" s="322"/>
      <c r="D92" s="322"/>
      <c r="E92" s="322"/>
      <c r="F92" s="322"/>
      <c r="G92" s="322"/>
      <c r="H92" s="323"/>
      <c r="I92" s="309"/>
      <c r="J92" s="309"/>
      <c r="K92" s="310"/>
      <c r="L92" s="478"/>
      <c r="M92" s="481"/>
      <c r="N92" s="163"/>
    </row>
    <row r="93" spans="1:14" ht="16.5" customHeight="1" x14ac:dyDescent="0.4">
      <c r="A93" s="29">
        <v>90</v>
      </c>
      <c r="B93" s="324"/>
      <c r="C93" s="162"/>
      <c r="D93" s="162"/>
      <c r="E93" s="162"/>
      <c r="F93" s="162"/>
      <c r="G93" s="162"/>
      <c r="H93" s="325"/>
      <c r="I93" s="162"/>
      <c r="J93" s="162"/>
      <c r="K93" s="312"/>
      <c r="L93" s="479"/>
      <c r="M93" s="482"/>
      <c r="N93" s="163"/>
    </row>
    <row r="94" spans="1:14" ht="15.9" customHeight="1" x14ac:dyDescent="0.4">
      <c r="A94" s="29">
        <v>91</v>
      </c>
      <c r="B94" s="324"/>
      <c r="C94" s="162"/>
      <c r="D94" s="162"/>
      <c r="E94" s="162"/>
      <c r="F94" s="162"/>
      <c r="G94" s="162"/>
      <c r="H94" s="325"/>
      <c r="I94" s="162"/>
      <c r="J94" s="162"/>
      <c r="K94" s="312"/>
      <c r="L94" s="479"/>
      <c r="M94" s="482"/>
      <c r="N94" s="163"/>
    </row>
    <row r="95" spans="1:14" ht="16.5" customHeight="1" thickBot="1" x14ac:dyDescent="0.45">
      <c r="A95" s="29">
        <v>92</v>
      </c>
      <c r="B95" s="326"/>
      <c r="C95" s="327"/>
      <c r="D95" s="327"/>
      <c r="E95" s="327"/>
      <c r="F95" s="327"/>
      <c r="G95" s="327"/>
      <c r="H95" s="328"/>
      <c r="I95" s="314"/>
      <c r="J95" s="314"/>
      <c r="K95" s="315"/>
      <c r="L95" s="480"/>
      <c r="M95" s="483"/>
      <c r="N95" s="163"/>
    </row>
    <row r="96" spans="1:14" x14ac:dyDescent="0.4">
      <c r="A96" s="29">
        <v>93</v>
      </c>
      <c r="N96" s="163"/>
    </row>
    <row r="97" spans="1:14" ht="15.75" customHeight="1" x14ac:dyDescent="0.4">
      <c r="A97" s="29">
        <v>94</v>
      </c>
      <c r="N97" s="163"/>
    </row>
    <row r="98" spans="1:14" ht="15.75" customHeight="1" x14ac:dyDescent="0.4">
      <c r="A98" s="29">
        <v>95</v>
      </c>
      <c r="N98" s="163"/>
    </row>
    <row r="99" spans="1:14" ht="16.5" customHeight="1" x14ac:dyDescent="0.4">
      <c r="A99" s="29">
        <v>96</v>
      </c>
      <c r="N99" s="163"/>
    </row>
  </sheetData>
  <autoFilter ref="M3:M15"/>
  <mergeCells count="46">
    <mergeCell ref="B1:M1"/>
    <mergeCell ref="B2:M2"/>
    <mergeCell ref="L8:L11"/>
    <mergeCell ref="M8:M11"/>
    <mergeCell ref="L4:L7"/>
    <mergeCell ref="M4:M7"/>
    <mergeCell ref="L12:L15"/>
    <mergeCell ref="M12:M15"/>
    <mergeCell ref="L20:L23"/>
    <mergeCell ref="M20:M23"/>
    <mergeCell ref="L24:L27"/>
    <mergeCell ref="M24:M27"/>
    <mergeCell ref="L28:L31"/>
    <mergeCell ref="M28:M31"/>
    <mergeCell ref="L32:L35"/>
    <mergeCell ref="M32:M35"/>
    <mergeCell ref="L36:L39"/>
    <mergeCell ref="M36:M39"/>
    <mergeCell ref="L40:L43"/>
    <mergeCell ref="M40:M43"/>
    <mergeCell ref="L44:L47"/>
    <mergeCell ref="M44:M47"/>
    <mergeCell ref="L48:L51"/>
    <mergeCell ref="M48:M51"/>
    <mergeCell ref="L52:L55"/>
    <mergeCell ref="M52:M55"/>
    <mergeCell ref="L56:L59"/>
    <mergeCell ref="M56:M59"/>
    <mergeCell ref="L60:L63"/>
    <mergeCell ref="M60:M63"/>
    <mergeCell ref="L64:L67"/>
    <mergeCell ref="M64:M67"/>
    <mergeCell ref="L68:L71"/>
    <mergeCell ref="M68:M71"/>
    <mergeCell ref="L72:L75"/>
    <mergeCell ref="M72:M75"/>
    <mergeCell ref="L76:L79"/>
    <mergeCell ref="M76:M79"/>
    <mergeCell ref="L92:L95"/>
    <mergeCell ref="M92:M95"/>
    <mergeCell ref="L80:L83"/>
    <mergeCell ref="M80:M83"/>
    <mergeCell ref="L84:L87"/>
    <mergeCell ref="M84:M87"/>
    <mergeCell ref="L88:L91"/>
    <mergeCell ref="M88:M91"/>
  </mergeCells>
  <phoneticPr fontId="3" type="noConversion"/>
  <printOptions horizontalCentered="1"/>
  <pageMargins left="0.39370078740157483" right="0.39370078740157483" top="0.59055118110236227" bottom="0.59055118110236227" header="0.19685039370078741" footer="0.19685039370078741"/>
  <pageSetup paperSize="9" scale="67" fitToHeight="2" orientation="portrait" r:id="rId1"/>
  <headerFooter>
    <oddHeader>&amp;R&amp;D    &amp;T</oddHeader>
    <oddFooter>&amp;C裁判長：　　　　　　　　　　競賽組：　　　　　　　　　　紀錄組：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已命名的範圍</vt:lpstr>
      </vt:variant>
      <vt:variant>
        <vt:i4>24</vt:i4>
      </vt:variant>
    </vt:vector>
  </HeadingPairs>
  <TitlesOfParts>
    <vt:vector size="41" baseType="lpstr">
      <vt:lpstr>新公開男</vt:lpstr>
      <vt:lpstr>國男新</vt:lpstr>
      <vt:lpstr>國女新</vt:lpstr>
      <vt:lpstr>國男</vt:lpstr>
      <vt:lpstr>國女</vt:lpstr>
      <vt:lpstr>國男團排名</vt:lpstr>
      <vt:lpstr>國男團抗8</vt:lpstr>
      <vt:lpstr>新公開女</vt:lpstr>
      <vt:lpstr>國女團排名</vt:lpstr>
      <vt:lpstr>國女團抗8 </vt:lpstr>
      <vt:lpstr>國中混 </vt:lpstr>
      <vt:lpstr>國男個人對抗</vt:lpstr>
      <vt:lpstr>國女個人對抗</vt:lpstr>
      <vt:lpstr>市內</vt:lpstr>
      <vt:lpstr>市外</vt:lpstr>
      <vt:lpstr>獎狀團</vt:lpstr>
      <vt:lpstr>公男個人對抗all</vt:lpstr>
      <vt:lpstr>公男個人對抗all!Print_Area</vt:lpstr>
      <vt:lpstr>市內!Print_Area</vt:lpstr>
      <vt:lpstr>國女!Print_Area</vt:lpstr>
      <vt:lpstr>國女個人對抗!Print_Area</vt:lpstr>
      <vt:lpstr>國女新!Print_Area</vt:lpstr>
      <vt:lpstr>'國女團抗8 '!Print_Area</vt:lpstr>
      <vt:lpstr>國女團排名!Print_Area</vt:lpstr>
      <vt:lpstr>'國中混 '!Print_Area</vt:lpstr>
      <vt:lpstr>國男!Print_Area</vt:lpstr>
      <vt:lpstr>國男個人對抗!Print_Area</vt:lpstr>
      <vt:lpstr>國男新!Print_Area</vt:lpstr>
      <vt:lpstr>國男團抗8!Print_Area</vt:lpstr>
      <vt:lpstr>國男團排名!Print_Area</vt:lpstr>
      <vt:lpstr>新公開女!Print_Area</vt:lpstr>
      <vt:lpstr>新公開男!Print_Area</vt:lpstr>
      <vt:lpstr>國女!Print_Titles</vt:lpstr>
      <vt:lpstr>國女新!Print_Titles</vt:lpstr>
      <vt:lpstr>國女團排名!Print_Titles</vt:lpstr>
      <vt:lpstr>'國中混 '!Print_Titles</vt:lpstr>
      <vt:lpstr>國男!Print_Titles</vt:lpstr>
      <vt:lpstr>國男新!Print_Titles</vt:lpstr>
      <vt:lpstr>國男團排名!Print_Titles</vt:lpstr>
      <vt:lpstr>新公開女!Print_Titles</vt:lpstr>
      <vt:lpstr>新公開男!Print_Titles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user1</cp:lastModifiedBy>
  <cp:lastPrinted>2023-07-27T06:53:12Z</cp:lastPrinted>
  <dcterms:created xsi:type="dcterms:W3CDTF">2012-11-14T06:48:10Z</dcterms:created>
  <dcterms:modified xsi:type="dcterms:W3CDTF">2023-07-28T00:20:54Z</dcterms:modified>
</cp:coreProperties>
</file>